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DieseArbeitsmappe" defaultThemeVersion="124226"/>
  <mc:AlternateContent xmlns:mc="http://schemas.openxmlformats.org/markup-compatibility/2006">
    <mc:Choice Requires="x15">
      <x15ac:absPath xmlns:x15ac="http://schemas.microsoft.com/office/spreadsheetml/2010/11/ac" url="C:\Users\felix_ste\AppData\Roaming\OpenText\OTEdit\EC_dms\c294789628\"/>
    </mc:Choice>
  </mc:AlternateContent>
  <xr:revisionPtr revIDLastSave="0" documentId="13_ncr:1_{7718ECD8-CF23-4D9A-8317-48643B59C094}" xr6:coauthVersionLast="41" xr6:coauthVersionMax="43" xr10:uidLastSave="{00000000-0000-0000-0000-000000000000}"/>
  <bookViews>
    <workbookView xWindow="-120" yWindow="-120" windowWidth="29040" windowHeight="15840" tabRatio="736" xr2:uid="{00000000-000D-0000-FFFF-FFFF00000000}"/>
  </bookViews>
  <sheets>
    <sheet name="Для информации" sheetId="33" r:id="rId1"/>
    <sheet name="0.1 - Оценочная таблица" sheetId="35" r:id="rId2"/>
    <sheet name="0.2 - Ключевые факты о компании" sheetId="10" r:id="rId3"/>
    <sheet name="1 - Возд-я в прошлом и будущем" sheetId="11" r:id="rId4"/>
    <sheet name="2a - Оценка рисков" sheetId="7" r:id="rId5"/>
    <sheet name="2a - Матрица рисков" sheetId="13" r:id="rId6"/>
    <sheet name="2b - Новые бизнес-возможности" sheetId="36" r:id="rId7"/>
    <sheet name="3a - Меры - Риски" sheetId="8" r:id="rId8"/>
    <sheet name="3a - Меры - Новые возможности" sheetId="12" r:id="rId9"/>
    <sheet name="3b- АЗВ - Затраты" sheetId="25" r:id="rId10"/>
    <sheet name="3b - АЗВ - Выгоды" sheetId="38" r:id="rId11"/>
    <sheet name="3b - АЗВ - ПРИМЕР" sheetId="42" r:id="rId12"/>
    <sheet name="3b - АЗВ - Результаты" sheetId="39" r:id="rId13"/>
    <sheet name="4 - Стратегия" sheetId="9" r:id="rId14"/>
    <sheet name="4 - Коммуникации" sheetId="14" r:id="rId15"/>
  </sheets>
  <externalReferences>
    <externalReference r:id="rId16"/>
  </externalReferences>
  <definedNames>
    <definedName name="_xlnm._FilterDatabase" localSheetId="4" hidden="1">'2a - Оценка рисков'!$A$2:$H$7</definedName>
    <definedName name="_xlnm._FilterDatabase" localSheetId="7" hidden="1">'3a - Меры - Риски'!#REF!</definedName>
    <definedName name="_xlnm._FilterDatabase" localSheetId="13" hidden="1">'4 - Стратегия'!#REF!</definedName>
    <definedName name="Currency" localSheetId="1">#REF!</definedName>
    <definedName name="Currency" localSheetId="6">#REF!</definedName>
    <definedName name="Currency" localSheetId="10">#REF!</definedName>
    <definedName name="Currency" localSheetId="11">#REF!</definedName>
    <definedName name="Currency" localSheetId="12">#REF!</definedName>
    <definedName name="Currency" localSheetId="9">#REF!</definedName>
    <definedName name="Currency">#REF!</definedName>
    <definedName name="_xlnm.Print_Area" localSheetId="1">'0.1 - Оценочная таблица'!$A$1:$G$33</definedName>
    <definedName name="_xlnm.Print_Area" localSheetId="2">'0.2 - Ключевые факты о компании'!$A$1:$C$10</definedName>
    <definedName name="_xlnm.Print_Area" localSheetId="3">'1 - Возд-я в прошлом и будущем'!$A$1:$I$18</definedName>
    <definedName name="_xlnm.Print_Area" localSheetId="5">'2a - Матрица рисков'!$A$1:$G$10</definedName>
    <definedName name="_xlnm.Print_Area" localSheetId="4">'2a - Оценка рисков'!$A$1:$M$17</definedName>
    <definedName name="_xlnm.Print_Area" localSheetId="6">'2b - Новые бизнес-возможности'!$A$1:$N$18</definedName>
    <definedName name="_xlnm.Print_Area" localSheetId="8">'3a - Меры - Новые возможности'!$A$1:$Q$18</definedName>
    <definedName name="_xlnm.Print_Area" localSheetId="7">'3a - Меры - Риски'!$A$1:$AK$20</definedName>
    <definedName name="_xlnm.Print_Area" localSheetId="10">'3b - АЗВ - Выгоды'!$A$1:$T$99</definedName>
    <definedName name="_xlnm.Print_Area" localSheetId="11">'3b - АЗВ - ПРИМЕР'!$A$1:$J$15</definedName>
    <definedName name="_xlnm.Print_Area" localSheetId="12">'3b - АЗВ - Результаты'!$A$1:$S$100</definedName>
    <definedName name="_xlnm.Print_Area" localSheetId="9">'3b- АЗВ - Затраты'!$A$1:$N$100</definedName>
    <definedName name="_xlnm.Print_Area" localSheetId="14">'4 - Коммуникации'!$A$1:$H$17</definedName>
    <definedName name="_xlnm.Print_Area" localSheetId="13">'4 - Стратегия'!$A$1:$K$22</definedName>
    <definedName name="_xlnm.Print_Area" localSheetId="0">'Для информации'!$A$1:$D$16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4" i="39" l="1"/>
  <c r="B95" i="39" s="1"/>
  <c r="B93" i="39"/>
  <c r="H93" i="39" s="1"/>
  <c r="H92" i="39"/>
  <c r="B92" i="39"/>
  <c r="G92" i="39" s="1"/>
  <c r="H91" i="39"/>
  <c r="G91" i="39"/>
  <c r="B91" i="39"/>
  <c r="F91" i="39" s="1"/>
  <c r="H90" i="39"/>
  <c r="G90" i="39"/>
  <c r="F90" i="39"/>
  <c r="C90" i="39"/>
  <c r="B90" i="39"/>
  <c r="E90" i="39" s="1"/>
  <c r="H89" i="39"/>
  <c r="G89" i="39"/>
  <c r="F89" i="39"/>
  <c r="E89" i="39"/>
  <c r="D89" i="39"/>
  <c r="C89" i="39"/>
  <c r="G69" i="39"/>
  <c r="B69" i="39"/>
  <c r="F69" i="39" s="1"/>
  <c r="F68" i="39"/>
  <c r="B68" i="39"/>
  <c r="E68" i="39" s="1"/>
  <c r="H67" i="39"/>
  <c r="F67" i="39"/>
  <c r="E67" i="39"/>
  <c r="B67" i="39"/>
  <c r="D67" i="39" s="1"/>
  <c r="H66" i="39"/>
  <c r="G66" i="39"/>
  <c r="F66" i="39"/>
  <c r="E66" i="39"/>
  <c r="D66" i="39"/>
  <c r="B66" i="39"/>
  <c r="C66" i="39" s="1"/>
  <c r="H65" i="39"/>
  <c r="G65" i="39"/>
  <c r="F65" i="39"/>
  <c r="E65" i="39"/>
  <c r="D65" i="39"/>
  <c r="C65" i="39"/>
  <c r="F42" i="39"/>
  <c r="B42" i="39"/>
  <c r="E42" i="39" s="1"/>
  <c r="H41" i="39"/>
  <c r="G41" i="39"/>
  <c r="F41" i="39"/>
  <c r="E41" i="39"/>
  <c r="D41" i="39"/>
  <c r="C41" i="39"/>
  <c r="H95" i="39" l="1"/>
  <c r="D95" i="39"/>
  <c r="C95" i="39"/>
  <c r="B96" i="39"/>
  <c r="G95" i="39"/>
  <c r="F95" i="39"/>
  <c r="E95" i="39"/>
  <c r="C94" i="39"/>
  <c r="D93" i="39"/>
  <c r="E94" i="39"/>
  <c r="C91" i="39"/>
  <c r="D92" i="39"/>
  <c r="E93" i="39"/>
  <c r="F94" i="39"/>
  <c r="D94" i="39"/>
  <c r="E92" i="39"/>
  <c r="G94" i="39"/>
  <c r="D90" i="39"/>
  <c r="E91" i="39"/>
  <c r="F92" i="39"/>
  <c r="G93" i="39"/>
  <c r="H94" i="39"/>
  <c r="C93" i="39"/>
  <c r="C92" i="39"/>
  <c r="D91" i="39"/>
  <c r="F93" i="39"/>
  <c r="G68" i="39"/>
  <c r="H69" i="39"/>
  <c r="G67" i="39"/>
  <c r="H68" i="39"/>
  <c r="B70" i="39"/>
  <c r="C67" i="39"/>
  <c r="D68" i="39"/>
  <c r="E69" i="39"/>
  <c r="C69" i="39"/>
  <c r="C68" i="39"/>
  <c r="D69" i="39"/>
  <c r="G42" i="39"/>
  <c r="H42" i="39"/>
  <c r="B43" i="39"/>
  <c r="C42" i="39"/>
  <c r="D42" i="39"/>
  <c r="M97" i="38"/>
  <c r="L97" i="38"/>
  <c r="N97" i="38" s="1"/>
  <c r="N96" i="38"/>
  <c r="M96" i="38"/>
  <c r="L96" i="38"/>
  <c r="N95" i="38"/>
  <c r="M95" i="38"/>
  <c r="L95" i="38"/>
  <c r="M94" i="38"/>
  <c r="L94" i="38"/>
  <c r="N94" i="38" s="1"/>
  <c r="M93" i="38"/>
  <c r="L93" i="38"/>
  <c r="N93" i="38" s="1"/>
  <c r="M92" i="38"/>
  <c r="L92" i="38"/>
  <c r="N92" i="38" s="1"/>
  <c r="M91" i="38"/>
  <c r="N91" i="38" s="1"/>
  <c r="L91" i="38"/>
  <c r="M90" i="38"/>
  <c r="M98" i="38" s="1"/>
  <c r="L90" i="38"/>
  <c r="M89" i="38"/>
  <c r="L89" i="38"/>
  <c r="N89" i="38" s="1"/>
  <c r="N88" i="38"/>
  <c r="M88" i="38"/>
  <c r="L88" i="38"/>
  <c r="N87" i="38"/>
  <c r="M87" i="38"/>
  <c r="L87" i="38"/>
  <c r="L98" i="38" s="1"/>
  <c r="M73" i="38"/>
  <c r="L73" i="38"/>
  <c r="N73" i="38" s="1"/>
  <c r="M72" i="38"/>
  <c r="L72" i="38"/>
  <c r="N72" i="38" s="1"/>
  <c r="M71" i="38"/>
  <c r="L71" i="38"/>
  <c r="N71" i="38" s="1"/>
  <c r="M70" i="38"/>
  <c r="L70" i="38"/>
  <c r="N70" i="38" s="1"/>
  <c r="M69" i="38"/>
  <c r="N69" i="38" s="1"/>
  <c r="L69" i="38"/>
  <c r="M68" i="38"/>
  <c r="L68" i="38"/>
  <c r="N68" i="38" s="1"/>
  <c r="M67" i="38"/>
  <c r="L67" i="38"/>
  <c r="N67" i="38" s="1"/>
  <c r="N66" i="38"/>
  <c r="M66" i="38"/>
  <c r="L66" i="38"/>
  <c r="M65" i="38"/>
  <c r="L65" i="38"/>
  <c r="N65" i="38" s="1"/>
  <c r="M64" i="38"/>
  <c r="L64" i="38"/>
  <c r="N64" i="38" s="1"/>
  <c r="M63" i="38"/>
  <c r="M74" i="38" s="1"/>
  <c r="L63" i="38"/>
  <c r="N63" i="38" s="1"/>
  <c r="M49" i="38"/>
  <c r="L49" i="38"/>
  <c r="N49" i="38" s="1"/>
  <c r="M48" i="38"/>
  <c r="N48" i="38" s="1"/>
  <c r="L48" i="38"/>
  <c r="N47" i="38"/>
  <c r="M47" i="38"/>
  <c r="L47" i="38"/>
  <c r="M46" i="38"/>
  <c r="L46" i="38"/>
  <c r="N46" i="38" s="1"/>
  <c r="N45" i="38"/>
  <c r="M45" i="38"/>
  <c r="L45" i="38"/>
  <c r="M44" i="38"/>
  <c r="L44" i="38"/>
  <c r="N44" i="38" s="1"/>
  <c r="M43" i="38"/>
  <c r="L43" i="38"/>
  <c r="N43" i="38" s="1"/>
  <c r="M42" i="38"/>
  <c r="L42" i="38"/>
  <c r="N42" i="38" s="1"/>
  <c r="M41" i="38"/>
  <c r="L41" i="38"/>
  <c r="N41" i="38" s="1"/>
  <c r="M40" i="38"/>
  <c r="N40" i="38" s="1"/>
  <c r="L40" i="38"/>
  <c r="M39" i="38"/>
  <c r="M50" i="38" s="1"/>
  <c r="L39" i="38"/>
  <c r="N39" i="38" s="1"/>
  <c r="N50" i="38" s="1"/>
  <c r="B77" i="38"/>
  <c r="B76" i="38"/>
  <c r="B53" i="38"/>
  <c r="B52" i="38"/>
  <c r="B29" i="38"/>
  <c r="B28" i="38"/>
  <c r="C96" i="39" l="1"/>
  <c r="B97" i="39"/>
  <c r="H96" i="39"/>
  <c r="G96" i="39"/>
  <c r="F96" i="39"/>
  <c r="E96" i="39"/>
  <c r="D96" i="39"/>
  <c r="B71" i="39"/>
  <c r="H70" i="39"/>
  <c r="G70" i="39"/>
  <c r="C70" i="39"/>
  <c r="F70" i="39"/>
  <c r="E70" i="39"/>
  <c r="D70" i="39"/>
  <c r="F43" i="39"/>
  <c r="E43" i="39"/>
  <c r="C43" i="39"/>
  <c r="H43" i="39"/>
  <c r="D43" i="39"/>
  <c r="B44" i="39"/>
  <c r="G43" i="39"/>
  <c r="N90" i="38"/>
  <c r="N98" i="38" s="1"/>
  <c r="N74" i="38"/>
  <c r="L74" i="38"/>
  <c r="L50" i="38"/>
  <c r="L64" i="25"/>
  <c r="M64" i="25"/>
  <c r="N64" i="25"/>
  <c r="N74" i="25" s="1"/>
  <c r="L65" i="25"/>
  <c r="M65" i="25"/>
  <c r="N65" i="25"/>
  <c r="L66" i="25"/>
  <c r="N66" i="25" s="1"/>
  <c r="M66" i="25"/>
  <c r="L67" i="25"/>
  <c r="M67" i="25"/>
  <c r="N67" i="25"/>
  <c r="L68" i="25"/>
  <c r="M68" i="25"/>
  <c r="N68" i="25"/>
  <c r="L69" i="25"/>
  <c r="N69" i="25" s="1"/>
  <c r="M69" i="25"/>
  <c r="L70" i="25"/>
  <c r="M70" i="25"/>
  <c r="N70" i="25"/>
  <c r="L71" i="25"/>
  <c r="M71" i="25"/>
  <c r="N71" i="25"/>
  <c r="L72" i="25"/>
  <c r="M72" i="25"/>
  <c r="N72" i="25"/>
  <c r="L73" i="25"/>
  <c r="M73" i="25"/>
  <c r="N73" i="25"/>
  <c r="M74" i="25"/>
  <c r="D97" i="39" l="1"/>
  <c r="G97" i="39"/>
  <c r="C97" i="39"/>
  <c r="F97" i="39"/>
  <c r="E97" i="39"/>
  <c r="B98" i="39"/>
  <c r="H97" i="39"/>
  <c r="H71" i="39"/>
  <c r="F71" i="39"/>
  <c r="E71" i="39"/>
  <c r="G71" i="39"/>
  <c r="D71" i="39"/>
  <c r="C71" i="39"/>
  <c r="B72" i="39"/>
  <c r="G44" i="39"/>
  <c r="F44" i="39"/>
  <c r="H44" i="39"/>
  <c r="E44" i="39"/>
  <c r="D44" i="39"/>
  <c r="C44" i="39"/>
  <c r="B45" i="39"/>
  <c r="L74" i="25"/>
  <c r="C60" i="39"/>
  <c r="C59" i="39"/>
  <c r="C84" i="39"/>
  <c r="C83" i="39"/>
  <c r="M97" i="25"/>
  <c r="L97" i="25"/>
  <c r="M96" i="25"/>
  <c r="L96" i="25"/>
  <c r="M95" i="25"/>
  <c r="L95" i="25"/>
  <c r="M94" i="25"/>
  <c r="L94" i="25"/>
  <c r="M93" i="25"/>
  <c r="I95" i="39" s="1"/>
  <c r="L93" i="25"/>
  <c r="J95" i="39" s="1"/>
  <c r="M92" i="25"/>
  <c r="L92" i="25"/>
  <c r="J94" i="39" s="1"/>
  <c r="M91" i="25"/>
  <c r="L91" i="25"/>
  <c r="M90" i="25"/>
  <c r="L90" i="25"/>
  <c r="M89" i="25"/>
  <c r="I91" i="39" s="1"/>
  <c r="L89" i="25"/>
  <c r="J91" i="39" s="1"/>
  <c r="M88" i="25"/>
  <c r="L88" i="25"/>
  <c r="M87" i="25"/>
  <c r="L87" i="25"/>
  <c r="M89" i="39" s="1"/>
  <c r="E98" i="39" l="1"/>
  <c r="F98" i="39"/>
  <c r="D98" i="39"/>
  <c r="C98" i="39"/>
  <c r="B99" i="39"/>
  <c r="H98" i="39"/>
  <c r="G98" i="39"/>
  <c r="B73" i="39"/>
  <c r="G72" i="39"/>
  <c r="F72" i="39"/>
  <c r="H72" i="39"/>
  <c r="E72" i="39"/>
  <c r="D72" i="39"/>
  <c r="C72" i="39"/>
  <c r="H45" i="39"/>
  <c r="G45" i="39"/>
  <c r="E45" i="39"/>
  <c r="F45" i="39"/>
  <c r="D45" i="39"/>
  <c r="C45" i="39"/>
  <c r="B46" i="39"/>
  <c r="J96" i="39"/>
  <c r="J92" i="39"/>
  <c r="N97" i="25"/>
  <c r="I93" i="39"/>
  <c r="K99" i="39"/>
  <c r="N96" i="25"/>
  <c r="J98" i="39"/>
  <c r="I98" i="39"/>
  <c r="J97" i="39"/>
  <c r="N94" i="25"/>
  <c r="I97" i="39"/>
  <c r="N91" i="25"/>
  <c r="N95" i="25"/>
  <c r="J99" i="39"/>
  <c r="I99" i="39"/>
  <c r="I90" i="39"/>
  <c r="I92" i="39"/>
  <c r="I94" i="39"/>
  <c r="M98" i="25"/>
  <c r="I96" i="39"/>
  <c r="N88" i="25"/>
  <c r="N90" i="25"/>
  <c r="L89" i="39"/>
  <c r="J89" i="39"/>
  <c r="J93" i="39"/>
  <c r="N89" i="25"/>
  <c r="I89" i="39"/>
  <c r="J90" i="39"/>
  <c r="K97" i="39"/>
  <c r="N93" i="25"/>
  <c r="N92" i="25"/>
  <c r="N87" i="25"/>
  <c r="K96" i="39"/>
  <c r="L98" i="25"/>
  <c r="C36" i="39"/>
  <c r="C35" i="39"/>
  <c r="I75" i="39"/>
  <c r="K75" i="39"/>
  <c r="I74" i="39"/>
  <c r="J74" i="39"/>
  <c r="I73" i="39"/>
  <c r="I72" i="39"/>
  <c r="J72" i="39"/>
  <c r="I71" i="39"/>
  <c r="I70" i="39"/>
  <c r="J70" i="39"/>
  <c r="I69" i="39"/>
  <c r="I68" i="39"/>
  <c r="J68" i="39"/>
  <c r="I67" i="39"/>
  <c r="J67" i="39"/>
  <c r="M63" i="25"/>
  <c r="L63" i="25"/>
  <c r="M49" i="25"/>
  <c r="I51" i="39" s="1"/>
  <c r="L49" i="25"/>
  <c r="M48" i="25"/>
  <c r="I50" i="39" s="1"/>
  <c r="L48" i="25"/>
  <c r="J50" i="39" s="1"/>
  <c r="M47" i="25"/>
  <c r="I49" i="39" s="1"/>
  <c r="L47" i="25"/>
  <c r="J49" i="39" s="1"/>
  <c r="M46" i="25"/>
  <c r="I48" i="39" s="1"/>
  <c r="L46" i="25"/>
  <c r="J48" i="39" s="1"/>
  <c r="M45" i="25"/>
  <c r="I47" i="39" s="1"/>
  <c r="L45" i="25"/>
  <c r="J47" i="39" s="1"/>
  <c r="M44" i="25"/>
  <c r="I46" i="39" s="1"/>
  <c r="L44" i="25"/>
  <c r="J46" i="39" s="1"/>
  <c r="M43" i="25"/>
  <c r="L43" i="25"/>
  <c r="J45" i="39" s="1"/>
  <c r="M42" i="25"/>
  <c r="I44" i="39" s="1"/>
  <c r="L42" i="25"/>
  <c r="J44" i="39" s="1"/>
  <c r="M41" i="25"/>
  <c r="I43" i="39" s="1"/>
  <c r="L41" i="25"/>
  <c r="M40" i="25"/>
  <c r="I42" i="39" s="1"/>
  <c r="L40" i="25"/>
  <c r="J42" i="39" s="1"/>
  <c r="M39" i="25"/>
  <c r="L41" i="39" s="1"/>
  <c r="L39" i="25"/>
  <c r="M41" i="39" s="1"/>
  <c r="F99" i="39" l="1"/>
  <c r="F100" i="39" s="1"/>
  <c r="D99" i="39"/>
  <c r="D100" i="39" s="1"/>
  <c r="H99" i="39"/>
  <c r="H100" i="39" s="1"/>
  <c r="E99" i="39"/>
  <c r="E100" i="39" s="1"/>
  <c r="C99" i="39"/>
  <c r="C100" i="39" s="1"/>
  <c r="G99" i="39"/>
  <c r="G100" i="39" s="1"/>
  <c r="C73" i="39"/>
  <c r="H73" i="39"/>
  <c r="F73" i="39"/>
  <c r="B74" i="39"/>
  <c r="G73" i="39"/>
  <c r="E73" i="39"/>
  <c r="D73" i="39"/>
  <c r="B47" i="39"/>
  <c r="H46" i="39"/>
  <c r="C46" i="39"/>
  <c r="G46" i="39"/>
  <c r="F46" i="39"/>
  <c r="E46" i="39"/>
  <c r="D46" i="39"/>
  <c r="K98" i="39"/>
  <c r="K95" i="39"/>
  <c r="K69" i="39"/>
  <c r="J69" i="39"/>
  <c r="K73" i="39"/>
  <c r="J73" i="39"/>
  <c r="I66" i="39"/>
  <c r="J71" i="39"/>
  <c r="K71" i="39"/>
  <c r="J66" i="39"/>
  <c r="J75" i="39"/>
  <c r="J100" i="39"/>
  <c r="K93" i="39"/>
  <c r="M90" i="39"/>
  <c r="M91" i="39" s="1"/>
  <c r="M92" i="39" s="1"/>
  <c r="M93" i="39" s="1"/>
  <c r="M94" i="39" s="1"/>
  <c r="M95" i="39" s="1"/>
  <c r="M96" i="39" s="1"/>
  <c r="M97" i="39" s="1"/>
  <c r="M98" i="39" s="1"/>
  <c r="M99" i="39" s="1"/>
  <c r="I100" i="39"/>
  <c r="I41" i="39"/>
  <c r="R98" i="39"/>
  <c r="K91" i="39"/>
  <c r="K92" i="39"/>
  <c r="K90" i="39"/>
  <c r="L90" i="39"/>
  <c r="L91" i="39" s="1"/>
  <c r="L92" i="39" s="1"/>
  <c r="L93" i="39" s="1"/>
  <c r="L94" i="39" s="1"/>
  <c r="L95" i="39" s="1"/>
  <c r="L96" i="39" s="1"/>
  <c r="L97" i="39" s="1"/>
  <c r="L98" i="39" s="1"/>
  <c r="L99" i="39" s="1"/>
  <c r="K94" i="39"/>
  <c r="N98" i="25"/>
  <c r="Q98" i="39"/>
  <c r="K89" i="39"/>
  <c r="N89" i="39"/>
  <c r="I65" i="39"/>
  <c r="L65" i="39"/>
  <c r="M65" i="39"/>
  <c r="J65" i="39"/>
  <c r="M100" i="39"/>
  <c r="R100" i="39" s="1"/>
  <c r="J41" i="39"/>
  <c r="L42" i="39"/>
  <c r="L43" i="39" s="1"/>
  <c r="L44" i="39" s="1"/>
  <c r="J43" i="39"/>
  <c r="J51" i="39"/>
  <c r="M42" i="39"/>
  <c r="I45" i="39"/>
  <c r="K70" i="39"/>
  <c r="N47" i="25"/>
  <c r="N49" i="25"/>
  <c r="K51" i="39" s="1"/>
  <c r="K68" i="39"/>
  <c r="N46" i="25"/>
  <c r="K67" i="39"/>
  <c r="M50" i="25"/>
  <c r="N63" i="25"/>
  <c r="K72" i="39"/>
  <c r="N40" i="25"/>
  <c r="N42" i="25"/>
  <c r="K74" i="39"/>
  <c r="N43" i="25"/>
  <c r="N45" i="25"/>
  <c r="N39" i="25"/>
  <c r="N41" i="25"/>
  <c r="N48" i="25"/>
  <c r="N44" i="25"/>
  <c r="L50" i="25"/>
  <c r="B18" i="39"/>
  <c r="M15" i="38"/>
  <c r="G17" i="39" s="1"/>
  <c r="L15" i="38"/>
  <c r="M15" i="25"/>
  <c r="L17" i="39" s="1"/>
  <c r="L15" i="25"/>
  <c r="M17" i="39" s="1"/>
  <c r="C74" i="39" l="1"/>
  <c r="B75" i="39"/>
  <c r="H74" i="39"/>
  <c r="G74" i="39"/>
  <c r="F74" i="39"/>
  <c r="E74" i="39"/>
  <c r="D74" i="39"/>
  <c r="B48" i="39"/>
  <c r="C47" i="39"/>
  <c r="H47" i="39"/>
  <c r="G47" i="39"/>
  <c r="F47" i="39"/>
  <c r="E47" i="39"/>
  <c r="D47" i="39"/>
  <c r="L100" i="39"/>
  <c r="Q100" i="39" s="1"/>
  <c r="M66" i="39"/>
  <c r="L66" i="39"/>
  <c r="K66" i="39"/>
  <c r="I52" i="39"/>
  <c r="N90" i="39"/>
  <c r="N91" i="39" s="1"/>
  <c r="N92" i="39" s="1"/>
  <c r="N93" i="39" s="1"/>
  <c r="N94" i="39" s="1"/>
  <c r="N95" i="39" s="1"/>
  <c r="N96" i="39" s="1"/>
  <c r="N97" i="39" s="1"/>
  <c r="N98" i="39" s="1"/>
  <c r="N99" i="39" s="1"/>
  <c r="K100" i="39"/>
  <c r="S98" i="39"/>
  <c r="R74" i="39"/>
  <c r="J76" i="39"/>
  <c r="K65" i="39"/>
  <c r="N65" i="39"/>
  <c r="M67" i="39"/>
  <c r="M68" i="39" s="1"/>
  <c r="M69" i="39" s="1"/>
  <c r="M70" i="39" s="1"/>
  <c r="M71" i="39" s="1"/>
  <c r="M72" i="39" s="1"/>
  <c r="M73" i="39" s="1"/>
  <c r="M74" i="39" s="1"/>
  <c r="M75" i="39" s="1"/>
  <c r="I76" i="39"/>
  <c r="Q74" i="39"/>
  <c r="K42" i="39"/>
  <c r="K50" i="39"/>
  <c r="K47" i="39"/>
  <c r="K46" i="39"/>
  <c r="K44" i="39"/>
  <c r="K43" i="39"/>
  <c r="N41" i="39"/>
  <c r="K49" i="39"/>
  <c r="K41" i="39"/>
  <c r="K48" i="39"/>
  <c r="K45" i="39"/>
  <c r="J52" i="39"/>
  <c r="L45" i="39"/>
  <c r="L46" i="39" s="1"/>
  <c r="L47" i="39" s="1"/>
  <c r="L48" i="39" s="1"/>
  <c r="L49" i="39" s="1"/>
  <c r="L50" i="39" s="1"/>
  <c r="L51" i="39" s="1"/>
  <c r="R50" i="39"/>
  <c r="Q50" i="39"/>
  <c r="M43" i="39"/>
  <c r="M44" i="39" s="1"/>
  <c r="M45" i="39" s="1"/>
  <c r="M46" i="39" s="1"/>
  <c r="M47" i="39" s="1"/>
  <c r="M48" i="39" s="1"/>
  <c r="M49" i="39" s="1"/>
  <c r="M50" i="39" s="1"/>
  <c r="M51" i="39" s="1"/>
  <c r="N15" i="38"/>
  <c r="H17" i="39" s="1"/>
  <c r="N50" i="25"/>
  <c r="F17" i="39"/>
  <c r="I17" i="39"/>
  <c r="J17" i="39"/>
  <c r="C17" i="39"/>
  <c r="N15" i="25"/>
  <c r="D17" i="39"/>
  <c r="C12" i="39"/>
  <c r="C11" i="39"/>
  <c r="C2" i="39"/>
  <c r="L16" i="38"/>
  <c r="M16" i="38"/>
  <c r="L17" i="38"/>
  <c r="M17" i="38"/>
  <c r="L18" i="38"/>
  <c r="M18" i="38"/>
  <c r="L19" i="38"/>
  <c r="M19" i="38"/>
  <c r="L20" i="38"/>
  <c r="M20" i="38"/>
  <c r="L21" i="38"/>
  <c r="M21" i="38"/>
  <c r="L22" i="38"/>
  <c r="M22" i="38"/>
  <c r="L23" i="38"/>
  <c r="M23" i="38"/>
  <c r="L24" i="38"/>
  <c r="M24" i="38"/>
  <c r="L25" i="38"/>
  <c r="M25" i="38"/>
  <c r="B2" i="38"/>
  <c r="B19" i="39"/>
  <c r="M17" i="25"/>
  <c r="M18" i="25"/>
  <c r="M19" i="25"/>
  <c r="M20" i="25"/>
  <c r="M21" i="25"/>
  <c r="M22" i="25"/>
  <c r="M23" i="25"/>
  <c r="M24" i="25"/>
  <c r="M25" i="25"/>
  <c r="B4" i="38"/>
  <c r="B5" i="38"/>
  <c r="L25" i="25"/>
  <c r="L24" i="25"/>
  <c r="L23" i="25"/>
  <c r="L22" i="25"/>
  <c r="L21" i="25"/>
  <c r="L20" i="25"/>
  <c r="L19" i="25"/>
  <c r="L18" i="25"/>
  <c r="L17" i="25"/>
  <c r="M16" i="25"/>
  <c r="L16" i="25"/>
  <c r="E75" i="39" l="1"/>
  <c r="E76" i="39" s="1"/>
  <c r="D75" i="39"/>
  <c r="D76" i="39" s="1"/>
  <c r="H75" i="39"/>
  <c r="H76" i="39" s="1"/>
  <c r="C75" i="39"/>
  <c r="C76" i="39" s="1"/>
  <c r="G75" i="39"/>
  <c r="G76" i="39" s="1"/>
  <c r="F75" i="39"/>
  <c r="F76" i="39" s="1"/>
  <c r="C48" i="39"/>
  <c r="B49" i="39"/>
  <c r="H48" i="39"/>
  <c r="G48" i="39"/>
  <c r="F48" i="39"/>
  <c r="E48" i="39"/>
  <c r="D48" i="39"/>
  <c r="M76" i="39"/>
  <c r="R76" i="39" s="1"/>
  <c r="N66" i="39"/>
  <c r="N67" i="39" s="1"/>
  <c r="N68" i="39" s="1"/>
  <c r="N69" i="39" s="1"/>
  <c r="N70" i="39" s="1"/>
  <c r="N71" i="39" s="1"/>
  <c r="N72" i="39" s="1"/>
  <c r="N73" i="39" s="1"/>
  <c r="N74" i="39" s="1"/>
  <c r="N75" i="39" s="1"/>
  <c r="L67" i="39"/>
  <c r="L68" i="39" s="1"/>
  <c r="L69" i="39" s="1"/>
  <c r="L70" i="39" s="1"/>
  <c r="L71" i="39" s="1"/>
  <c r="L72" i="39" s="1"/>
  <c r="L73" i="39" s="1"/>
  <c r="L74" i="39" s="1"/>
  <c r="L75" i="39" s="1"/>
  <c r="L76" i="39"/>
  <c r="Q76" i="39" s="1"/>
  <c r="S50" i="39"/>
  <c r="K52" i="39"/>
  <c r="N100" i="39"/>
  <c r="S100" i="39" s="1"/>
  <c r="K76" i="39"/>
  <c r="S74" i="39"/>
  <c r="N42" i="39"/>
  <c r="N43" i="39" s="1"/>
  <c r="N44" i="39" s="1"/>
  <c r="N45" i="39" s="1"/>
  <c r="N46" i="39" s="1"/>
  <c r="N47" i="39" s="1"/>
  <c r="N48" i="39" s="1"/>
  <c r="N49" i="39" s="1"/>
  <c r="N50" i="39" s="1"/>
  <c r="N51" i="39" s="1"/>
  <c r="L52" i="39"/>
  <c r="Q52" i="39" s="1"/>
  <c r="M52" i="39"/>
  <c r="R52" i="39" s="1"/>
  <c r="N52" i="39"/>
  <c r="S52" i="39" s="1"/>
  <c r="N25" i="25"/>
  <c r="I27" i="39"/>
  <c r="N23" i="25"/>
  <c r="N20" i="25"/>
  <c r="J27" i="39"/>
  <c r="J25" i="39"/>
  <c r="J23" i="39"/>
  <c r="J21" i="39"/>
  <c r="J19" i="39"/>
  <c r="I25" i="39"/>
  <c r="I23" i="39"/>
  <c r="I21" i="39"/>
  <c r="I19" i="39"/>
  <c r="N24" i="25"/>
  <c r="J26" i="39"/>
  <c r="J24" i="39"/>
  <c r="J22" i="39"/>
  <c r="J20" i="39"/>
  <c r="N17" i="39"/>
  <c r="K17" i="39"/>
  <c r="I26" i="39"/>
  <c r="I24" i="39"/>
  <c r="I22" i="39"/>
  <c r="I20" i="39"/>
  <c r="J18" i="39"/>
  <c r="M18" i="39" s="1"/>
  <c r="I18" i="39"/>
  <c r="L18" i="39" s="1"/>
  <c r="N22" i="25"/>
  <c r="N21" i="25"/>
  <c r="N19" i="25"/>
  <c r="N18" i="25"/>
  <c r="L26" i="38"/>
  <c r="D19" i="39"/>
  <c r="N17" i="25"/>
  <c r="M26" i="38"/>
  <c r="D18" i="39"/>
  <c r="M26" i="25"/>
  <c r="L26" i="25"/>
  <c r="E17" i="39"/>
  <c r="C19" i="39"/>
  <c r="B20" i="39"/>
  <c r="F20" i="39" s="1"/>
  <c r="N16" i="25"/>
  <c r="E18" i="39" s="1"/>
  <c r="F19" i="39"/>
  <c r="N17" i="38"/>
  <c r="G19" i="39"/>
  <c r="N18" i="38"/>
  <c r="N19" i="38"/>
  <c r="N24" i="38"/>
  <c r="N23" i="38"/>
  <c r="N20" i="38"/>
  <c r="N25" i="38"/>
  <c r="N22" i="38"/>
  <c r="N21" i="38"/>
  <c r="N16" i="38"/>
  <c r="H18" i="39" s="1"/>
  <c r="G18" i="39"/>
  <c r="F18" i="39"/>
  <c r="C18" i="39"/>
  <c r="D49" i="39" l="1"/>
  <c r="C49" i="39"/>
  <c r="B50" i="39"/>
  <c r="H49" i="39"/>
  <c r="G49" i="39"/>
  <c r="F49" i="39"/>
  <c r="E49" i="39"/>
  <c r="N76" i="39"/>
  <c r="S76" i="39" s="1"/>
  <c r="K27" i="39"/>
  <c r="K25" i="39"/>
  <c r="K22" i="39"/>
  <c r="L19" i="39"/>
  <c r="L20" i="39" s="1"/>
  <c r="L21" i="39" s="1"/>
  <c r="L22" i="39" s="1"/>
  <c r="L23" i="39" s="1"/>
  <c r="L24" i="39" s="1"/>
  <c r="L25" i="39" s="1"/>
  <c r="L26" i="39" s="1"/>
  <c r="L27" i="39" s="1"/>
  <c r="M19" i="39"/>
  <c r="M20" i="39" s="1"/>
  <c r="M21" i="39" s="1"/>
  <c r="M22" i="39" s="1"/>
  <c r="M23" i="39" s="1"/>
  <c r="M24" i="39" s="1"/>
  <c r="M25" i="39" s="1"/>
  <c r="M26" i="39" s="1"/>
  <c r="K20" i="39"/>
  <c r="K23" i="39"/>
  <c r="K19" i="39"/>
  <c r="K21" i="39"/>
  <c r="K24" i="39"/>
  <c r="K18" i="39"/>
  <c r="N18" i="39" s="1"/>
  <c r="K26" i="39"/>
  <c r="I28" i="39"/>
  <c r="Q26" i="39"/>
  <c r="G20" i="39"/>
  <c r="B21" i="39"/>
  <c r="H21" i="39" s="1"/>
  <c r="J28" i="39"/>
  <c r="R26" i="39"/>
  <c r="E19" i="39"/>
  <c r="N26" i="38"/>
  <c r="N26" i="25"/>
  <c r="E20" i="39"/>
  <c r="C20" i="39"/>
  <c r="D20" i="39"/>
  <c r="H19" i="39"/>
  <c r="H20" i="39"/>
  <c r="E50" i="39" l="1"/>
  <c r="D50" i="39"/>
  <c r="F50" i="39"/>
  <c r="C50" i="39"/>
  <c r="B51" i="39"/>
  <c r="H50" i="39"/>
  <c r="G50" i="39"/>
  <c r="S26" i="39"/>
  <c r="M27" i="39"/>
  <c r="M28" i="39" s="1"/>
  <c r="R28" i="39" s="1"/>
  <c r="K28" i="39"/>
  <c r="N19" i="39"/>
  <c r="N20" i="39" s="1"/>
  <c r="N21" i="39" s="1"/>
  <c r="N22" i="39" s="1"/>
  <c r="N23" i="39" s="1"/>
  <c r="N24" i="39" s="1"/>
  <c r="N25" i="39" s="1"/>
  <c r="N26" i="39" s="1"/>
  <c r="N27" i="39" s="1"/>
  <c r="C21" i="39"/>
  <c r="E21" i="39"/>
  <c r="L28" i="39"/>
  <c r="Q28" i="39" s="1"/>
  <c r="F21" i="39"/>
  <c r="G21" i="39"/>
  <c r="B22" i="39"/>
  <c r="H22" i="39" s="1"/>
  <c r="D21" i="39"/>
  <c r="F51" i="39" l="1"/>
  <c r="F52" i="39" s="1"/>
  <c r="E51" i="39"/>
  <c r="E52" i="39" s="1"/>
  <c r="D51" i="39"/>
  <c r="D52" i="39" s="1"/>
  <c r="C51" i="39"/>
  <c r="C52" i="39" s="1"/>
  <c r="H51" i="39"/>
  <c r="H52" i="39" s="1"/>
  <c r="G51" i="39"/>
  <c r="G52" i="39" s="1"/>
  <c r="N28" i="39"/>
  <c r="S28" i="39" s="1"/>
  <c r="G22" i="39"/>
  <c r="D22" i="39"/>
  <c r="C22" i="39"/>
  <c r="F22" i="39"/>
  <c r="B23" i="39"/>
  <c r="B24" i="39" s="1"/>
  <c r="E22" i="39"/>
  <c r="G23" i="39" l="1"/>
  <c r="E23" i="39"/>
  <c r="C23" i="39"/>
  <c r="H23" i="39"/>
  <c r="F23" i="39"/>
  <c r="D23" i="39"/>
  <c r="F24" i="39"/>
  <c r="C24" i="39"/>
  <c r="G24" i="39"/>
  <c r="D24" i="39"/>
  <c r="B25" i="39"/>
  <c r="E24" i="39"/>
  <c r="H24" i="39"/>
  <c r="B26" i="39" l="1"/>
  <c r="E25" i="39"/>
  <c r="F25" i="39"/>
  <c r="D25" i="39"/>
  <c r="H25" i="39"/>
  <c r="C25" i="39"/>
  <c r="G25" i="39"/>
  <c r="D26" i="39" l="1"/>
  <c r="B27" i="39"/>
  <c r="E26" i="39"/>
  <c r="C26" i="39"/>
  <c r="F26" i="39"/>
  <c r="G26" i="39"/>
  <c r="H26" i="39"/>
  <c r="Q75" i="39" l="1"/>
  <c r="Q72" i="39"/>
  <c r="S75" i="39"/>
  <c r="S72" i="39"/>
  <c r="R73" i="39"/>
  <c r="R75" i="39"/>
  <c r="R72" i="39"/>
  <c r="S73" i="39"/>
  <c r="Q73" i="39"/>
  <c r="R97" i="39"/>
  <c r="S97" i="39"/>
  <c r="Q97" i="39"/>
  <c r="Q99" i="39"/>
  <c r="Q96" i="39"/>
  <c r="S99" i="39"/>
  <c r="S96" i="39"/>
  <c r="R99" i="39"/>
  <c r="R96" i="39"/>
  <c r="F27" i="39"/>
  <c r="F28" i="39" s="1"/>
  <c r="E27" i="39"/>
  <c r="E28" i="39" s="1"/>
  <c r="G27" i="39"/>
  <c r="G28" i="39" s="1"/>
  <c r="C27" i="39"/>
  <c r="C28" i="39" s="1"/>
  <c r="H27" i="39"/>
  <c r="H28" i="39" s="1"/>
  <c r="D27" i="39"/>
  <c r="D28" i="39" s="1"/>
  <c r="Q49" i="39" l="1"/>
  <c r="R49" i="39"/>
  <c r="Q51" i="39"/>
  <c r="Q48" i="39"/>
  <c r="S49" i="39"/>
  <c r="R51" i="39"/>
  <c r="R48" i="39"/>
  <c r="S51" i="39"/>
  <c r="S48" i="39"/>
  <c r="S25" i="39"/>
  <c r="Q25" i="39"/>
  <c r="R24" i="39"/>
  <c r="R27" i="39"/>
  <c r="Q24" i="39"/>
  <c r="Q27" i="39"/>
  <c r="R25" i="39"/>
  <c r="S27" i="39" l="1"/>
  <c r="S24"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adelphi</author>
  </authors>
  <commentList>
    <comment ref="B6" authorId="0" shapeId="0" xr:uid="{00000000-0006-0000-0000-000001000000}">
      <text>
        <r>
          <rPr>
            <b/>
            <u/>
            <sz val="9"/>
            <color indexed="81"/>
            <rFont val="Tahoma"/>
            <family val="2"/>
          </rPr>
          <t>Требуемое время</t>
        </r>
        <r>
          <rPr>
            <b/>
            <sz val="9"/>
            <color indexed="81"/>
            <rFont val="Tahoma"/>
            <family val="2"/>
          </rPr>
          <t xml:space="preserve">
</t>
        </r>
        <r>
          <rPr>
            <sz val="9"/>
            <color indexed="81"/>
            <rFont val="Tahoma"/>
            <family val="2"/>
          </rPr>
          <t xml:space="preserve">Укажите, сколько часов или дней потребуется для выполнения каждого из четырех шагов.
</t>
        </r>
      </text>
    </comment>
    <comment ref="C6" authorId="0" shapeId="0" xr:uid="{00000000-0006-0000-0000-000002000000}">
      <text>
        <r>
          <rPr>
            <b/>
            <u/>
            <sz val="9"/>
            <color indexed="81"/>
            <rFont val="Tahoma"/>
            <family val="2"/>
          </rPr>
          <t>Ресурсы компании</t>
        </r>
        <r>
          <rPr>
            <b/>
            <sz val="9"/>
            <color indexed="81"/>
            <rFont val="Tahoma"/>
            <family val="2"/>
          </rPr>
          <t xml:space="preserve">
</t>
        </r>
        <r>
          <rPr>
            <sz val="9"/>
            <color indexed="81"/>
            <rFont val="Tahoma"/>
            <family val="2"/>
          </rPr>
          <t>Укажите, какие ресурсы необходимы.
Например: Информация о стоимости энергии, перечень поставщиков и т. д.</t>
        </r>
      </text>
    </comment>
    <comment ref="D6" authorId="0" shapeId="0" xr:uid="{00000000-0006-0000-0000-000003000000}">
      <text>
        <r>
          <rPr>
            <b/>
            <sz val="9"/>
            <color indexed="81"/>
            <rFont val="Tahoma"/>
            <family val="2"/>
          </rPr>
          <t xml:space="preserve">Место проведения оценки
</t>
        </r>
        <r>
          <rPr>
            <sz val="9"/>
            <color indexed="81"/>
            <rFont val="Tahoma"/>
            <family val="2"/>
          </rPr>
          <t>Укажите, где будет выполняться каждый из четырех шагов.
Например:
Головной офис компании (шаг 1)
Экскурсия по помещениям компании (шаг 2)</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adelphi</author>
    <author>Janina Wohlgemuth</author>
    <author>Annica Cochu - adelphi</author>
  </authors>
  <commentList>
    <comment ref="B7" authorId="0" shapeId="0" xr:uid="{00000000-0006-0000-0A00-000001000000}">
      <text>
        <r>
          <rPr>
            <b/>
            <sz val="9"/>
            <color indexed="81"/>
            <rFont val="Tahoma"/>
            <family val="2"/>
          </rPr>
          <t>Коэфициент воздействия:</t>
        </r>
        <r>
          <rPr>
            <sz val="9"/>
            <color indexed="81"/>
            <rFont val="Tahoma"/>
            <family val="2"/>
          </rPr>
          <t xml:space="preserve"> 
Коэффициенты воздействия выражают, </t>
        </r>
        <r>
          <rPr>
            <u/>
            <sz val="9"/>
            <color indexed="81"/>
            <rFont val="Tahoma"/>
            <family val="2"/>
          </rPr>
          <t>насколько затраты, вызванные серьезным или радикальным изменением климата, выше</t>
        </r>
        <r>
          <rPr>
            <sz val="9"/>
            <color indexed="81"/>
            <rFont val="Tahoma"/>
            <family val="2"/>
          </rPr>
          <t xml:space="preserve"> затрат, вызванных более слабым изменением климата в базовом сценарии.
Коэффициент воздействия для базового сценария всегда равен 1. 
Если коэффициент воздействия серьезного события (например, бури) равен 2, это означает, что затраты, вызванные этой сильной бурей, в два раза выше, чем затраты в базовом сценарии.
</t>
        </r>
      </text>
    </comment>
    <comment ref="D7" authorId="0" shapeId="0" xr:uid="{00000000-0006-0000-0A00-000002000000}">
      <text>
        <r>
          <rPr>
            <b/>
            <sz val="9"/>
            <color indexed="81"/>
            <rFont val="Tahoma"/>
            <family val="2"/>
          </rPr>
          <t xml:space="preserve">Эффективность меры:
</t>
        </r>
        <r>
          <rPr>
            <sz val="9"/>
            <color indexed="81"/>
            <rFont val="Tahoma"/>
            <family val="2"/>
          </rPr>
          <t xml:space="preserve">«Эффективность меры» выражает, </t>
        </r>
        <r>
          <rPr>
            <u/>
            <sz val="9"/>
            <color indexed="81"/>
            <rFont val="Tahoma"/>
            <family val="2"/>
          </rPr>
          <t>насколько рассматриваемая мера по адаптации может снизить затраты</t>
        </r>
        <r>
          <rPr>
            <sz val="9"/>
            <color indexed="81"/>
            <rFont val="Tahoma"/>
            <family val="2"/>
          </rPr>
          <t xml:space="preserve">, вызванные изменением климата.
100% означает, что можно избежать всех затрат. Значение эффективности 50% означает, что, несмотря на принятие меры по адаптации, можно избежать только половины затрат.
</t>
        </r>
      </text>
    </comment>
    <comment ref="F7" authorId="0" shapeId="0" xr:uid="{00000000-0006-0000-0A00-000003000000}">
      <text>
        <r>
          <rPr>
            <b/>
            <sz val="9"/>
            <color indexed="81"/>
            <rFont val="Tahoma"/>
            <family val="2"/>
          </rPr>
          <t>Годовая вероятность (в %)</t>
        </r>
        <r>
          <rPr>
            <sz val="9"/>
            <color indexed="81"/>
            <rFont val="Tahoma"/>
            <family val="2"/>
          </rPr>
          <t xml:space="preserve">: 
Годовая вероятность показывает, </t>
        </r>
        <r>
          <rPr>
            <u/>
            <sz val="9"/>
            <color indexed="81"/>
            <rFont val="Tahoma"/>
            <family val="2"/>
          </rPr>
          <t>насколько вероятно, что изменение климата будет происходить один раз в год.</t>
        </r>
        <r>
          <rPr>
            <sz val="9"/>
            <color indexed="81"/>
            <rFont val="Tahoma"/>
            <family val="2"/>
          </rPr>
          <t xml:space="preserve">
Если вероятность равна 100%, то событие будет происходить раз в год в течение следующих 10 лет. Если вероятность составляет 50%, то событие будет происходить каждые 2 года.
Чтобы рассчитать вероятность, разделите количество случаев, когда событие произошло за 10 лет, на 10.
Например:
- (один раз в год, то есть 10 раз за 10 лет): 10/10 = 1,0 = 100%
- (1 раз в 2 года, 5 раз в течение 10 лет): 5/10 = 0,5 = 50%
</t>
        </r>
      </text>
    </comment>
    <comment ref="B12" authorId="1" shapeId="0" xr:uid="{00000000-0006-0000-0A00-000004000000}">
      <text>
        <r>
          <rPr>
            <b/>
            <sz val="9"/>
            <color indexed="81"/>
            <rFont val="Tahoma"/>
            <family val="2"/>
          </rPr>
          <t>Затраты, связанные с отрицательными последствиями, которых удалось избежать:</t>
        </r>
        <r>
          <rPr>
            <sz val="9"/>
            <color indexed="81"/>
            <rFont val="Tahoma"/>
            <family val="2"/>
          </rPr>
          <t xml:space="preserve"> 
Выгоды от меры по адаптации равны издержкам или потерям, которые компания понесет, если не предпримет никаких мер для устранения риска. Таким образом, выгодами адаптации являются «затраты, связанные с отрицательными последствиями, которых удалось избежать» в течение 10 лет.
</t>
        </r>
        <r>
          <rPr>
            <b/>
            <sz val="9"/>
            <color indexed="81"/>
            <rFont val="Tahoma"/>
            <family val="2"/>
          </rPr>
          <t>Например:</t>
        </r>
        <r>
          <rPr>
            <sz val="9"/>
            <color indexed="81"/>
            <rFont val="Tahoma"/>
            <family val="2"/>
          </rPr>
          <t xml:space="preserve"> 
1) </t>
        </r>
        <r>
          <rPr>
            <u/>
            <sz val="9"/>
            <color indexed="81"/>
            <rFont val="Tahoma"/>
            <family val="2"/>
          </rPr>
          <t>Потерянные доходы (</t>
        </r>
        <r>
          <rPr>
            <sz val="9"/>
            <color indexed="81"/>
            <rFont val="Tahoma"/>
            <family val="2"/>
          </rPr>
          <t xml:space="preserve">доход, потерянный в результате снижения производительности или прекращения производства)
2) </t>
        </r>
        <r>
          <rPr>
            <u/>
            <sz val="9"/>
            <color indexed="81"/>
            <rFont val="Tahoma"/>
            <family val="2"/>
          </rPr>
          <t>Расходы на ремонт / замену и другие расходы</t>
        </r>
        <r>
          <rPr>
            <sz val="9"/>
            <color indexed="81"/>
            <rFont val="Tahoma"/>
            <family val="2"/>
          </rPr>
          <t xml:space="preserve"> (н-р, расходы на ремонт или замент поврежденного оборудования)
3) </t>
        </r>
        <r>
          <rPr>
            <u/>
            <sz val="9"/>
            <color indexed="81"/>
            <rFont val="Tahoma"/>
            <family val="2"/>
          </rPr>
          <t>Прочие расходы (</t>
        </r>
        <r>
          <rPr>
            <sz val="9"/>
            <color indexed="81"/>
            <rFont val="Tahoma"/>
            <family val="2"/>
          </rPr>
          <t xml:space="preserve">например, дополнительные производственные затраты за счет повышения цены на воду или электричество).
Заполните расходы только для базового сценария, даже если вы ожидаете, что в течение следующих 10 лет произойдут более существенные события изменения климата. Более высокие затраты, вызванные серьезными или радикальными событиями, выражаются через факторы воздействия! 
</t>
        </r>
      </text>
    </comment>
    <comment ref="H12" authorId="1" shapeId="0" xr:uid="{00000000-0006-0000-0A00-000005000000}">
      <text>
        <r>
          <rPr>
            <b/>
            <u/>
            <sz val="9"/>
            <color indexed="81"/>
            <rFont val="Tahoma"/>
            <family val="2"/>
          </rPr>
          <t>Не зависящие от климата выгоды</t>
        </r>
        <r>
          <rPr>
            <sz val="9"/>
            <color indexed="81"/>
            <rFont val="Tahoma"/>
            <family val="2"/>
          </rPr>
          <t xml:space="preserve">
Не зависящие от климата выгоды включают выгоды, которые компания может реализовать с помощью мер по адаптации, даже если изменения климата не произойдет.
</t>
        </r>
        <r>
          <rPr>
            <b/>
            <sz val="9"/>
            <color indexed="81"/>
            <rFont val="Tahoma"/>
            <family val="2"/>
          </rPr>
          <t>Например:</t>
        </r>
        <r>
          <rPr>
            <sz val="9"/>
            <color indexed="81"/>
            <rFont val="Tahoma"/>
            <family val="2"/>
          </rPr>
          <t xml:space="preserve"> Экономия средств за счет повышения эффективности, дополнительный доход от повышения производительности
</t>
        </r>
      </text>
    </comment>
    <comment ref="L12" authorId="0" shapeId="0" xr:uid="{00000000-0006-0000-0A00-000006000000}">
      <text>
        <r>
          <rPr>
            <b/>
            <u/>
            <sz val="9"/>
            <color indexed="81"/>
            <rFont val="Tahoma"/>
            <family val="2"/>
          </rPr>
          <t xml:space="preserve">Совокупные выгоды / в год
</t>
        </r>
        <r>
          <rPr>
            <sz val="9"/>
            <color indexed="81"/>
            <rFont val="Tahoma"/>
            <family val="2"/>
          </rPr>
          <t xml:space="preserve">
Эти столбцы будут заполняться автоматически по мере того, как вы будете вводить данные о затратах, которых удалось избежать, и не зависящих от климата выгодах. Для каждого года будут рассчитываться средние общие выгоды.
</t>
        </r>
        <r>
          <rPr>
            <b/>
            <sz val="9"/>
            <color indexed="81"/>
            <rFont val="Tahoma"/>
            <family val="2"/>
          </rPr>
          <t>Внимание</t>
        </r>
        <r>
          <rPr>
            <sz val="9"/>
            <color indexed="81"/>
            <rFont val="Tahoma"/>
            <family val="2"/>
          </rPr>
          <t>: это недисконтированные выгоды, что означает, что естественная потеря денежной стоимости с течением времени еще не учтена.
.</t>
        </r>
      </text>
    </comment>
    <comment ref="H13" authorId="2" shapeId="0" xr:uid="{00000000-0006-0000-0A00-000007000000}">
      <text>
        <r>
          <rPr>
            <b/>
            <u/>
            <sz val="9"/>
            <color indexed="81"/>
            <rFont val="Tahoma"/>
            <family val="2"/>
          </rPr>
          <t xml:space="preserve">Экономия средств: 
</t>
        </r>
        <r>
          <rPr>
            <sz val="9"/>
            <color indexed="81"/>
            <rFont val="Tahoma"/>
            <family val="2"/>
          </rPr>
          <t>Например: снижение производственных затрат за счет повышения энергоэффективности новой машины</t>
        </r>
      </text>
    </comment>
    <comment ref="J13" authorId="0" shapeId="0" xr:uid="{00000000-0006-0000-0A00-000008000000}">
      <text>
        <r>
          <rPr>
            <b/>
            <u/>
            <sz val="9"/>
            <color indexed="81"/>
            <rFont val="Tahoma"/>
            <family val="2"/>
          </rPr>
          <t xml:space="preserve">Дополнительный доход:
</t>
        </r>
        <r>
          <rPr>
            <sz val="9"/>
            <color indexed="81"/>
            <rFont val="Tahoma"/>
            <family val="2"/>
          </rPr>
          <t xml:space="preserve">например: увеличение производительности новой машины.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adelphi</author>
  </authors>
  <commentList>
    <comment ref="A3" authorId="0" shapeId="0" xr:uid="{00000000-0006-0000-0C00-000001000000}">
      <text>
        <r>
          <rPr>
            <b/>
            <u/>
            <sz val="9"/>
            <color indexed="81"/>
            <rFont val="Tahoma"/>
            <family val="2"/>
          </rPr>
          <t>Ставка дисконтирования.</t>
        </r>
        <r>
          <rPr>
            <sz val="9"/>
            <color indexed="81"/>
            <rFont val="Tahoma"/>
            <family val="2"/>
          </rPr>
          <t xml:space="preserve"> 
Ставка дисконтирования выражает потерю стоимости денег за прошедшие годы и делает будущие затраты и выгоды сопоставимыми с сегодняшними. Если ставка дисконтирования составляет 3%, это означает, что затраты (или выгоды) в размере 100 долларов США, возникающие в следующем году, столь же «болезненны» (или велики), что и 100 долларов США/(1+0,03)^1= 97 долларов США сегодня. Аналогичным образом, денежный поток в размере 100 долларов США через пять лет сегодня составляет 100 долларов США/(1+0,03)^5 = 86 долларов США.
В контексте бизнеса дисконтирование обычно осуществляется с использованием рыночной процентной ставки. Тем не менее, когда мы имеем дело с изменением климата, следует использовать «социальную ставку дисконтирования», которая ниже рыночной процентной ставки. Это делается для того, чтобы меры по адаптации с будущими выгодами стали более привлекательными сегодня.
</t>
        </r>
      </text>
    </comment>
    <comment ref="B14" authorId="0" shapeId="0" xr:uid="{00000000-0006-0000-0C00-000002000000}">
      <text>
        <r>
          <rPr>
            <b/>
            <u/>
            <sz val="9"/>
            <color indexed="81"/>
            <rFont val="Tahoma"/>
            <family val="2"/>
          </rPr>
          <t xml:space="preserve">Коэффициент дисконтирования: 
</t>
        </r>
        <r>
          <rPr>
            <sz val="9"/>
            <color indexed="81"/>
            <rFont val="Tahoma"/>
            <family val="2"/>
          </rPr>
          <t xml:space="preserve">Коэффициент дисконтирования – это отношение чистой приведенной стоимости будущего денежного потока к его стоимости, если бы денежный поток имел место сегодня.
Интерпретация: Коэффициент дисконтирования денежного потока, имеющего место сейчас (или в текущем году), равен 1, а коэффициент дисконтирования для последующих лет является экспоненциальной функцией ставки дисконтирования и истекшего времени (в годах). Например, если ставка дисконтирования составляет 3%, коэффициент дисконтирования уменьшается экспоненциально на 3% каждый год, так что он равен 1 сегодня, 0,97 в следующем году, 0,94 через два года и 0,86 по истечении пяти лет.
</t>
        </r>
      </text>
    </comment>
    <comment ref="P24" authorId="0" shapeId="0" xr:uid="{00000000-0006-0000-0C00-000003000000}">
      <text>
        <r>
          <rPr>
            <b/>
            <u/>
            <sz val="9"/>
            <color indexed="81"/>
            <rFont val="Tahoma"/>
            <family val="2"/>
          </rPr>
          <t xml:space="preserve">Чистая приведенная стоимость (ЧПС): 
</t>
        </r>
        <r>
          <rPr>
            <sz val="9"/>
            <color indexed="81"/>
            <rFont val="Tahoma"/>
            <family val="2"/>
          </rPr>
          <t xml:space="preserve">Разница между дисконтированными затратами и дисконтированными выгодами меры в течение всего срока ее действия. Она рассчитывается путем вычитания дисконтированных затрат из дисконтированных выгод. Используя дисконтированные затраты и выгоды, ЧПС учитывает тот факт, что затраты и выгоды, возникающие в будущем, стоят меньше сегодня.
Обратите внимание, что наименьшая ЧПВ рассчитывается путем вычитания наибольших дисконтированных затрат из наименьших дисконтированных выгод. Наибольшая ЧПВ рассчитывается наоборот.
Интерпретация: Если результат ЧПС положительный, мера по адаптации экономически целесообразна в абсолютном выражении. Чем выше ЧПС, тем выше чистая выгода от этой меры.
</t>
        </r>
      </text>
    </comment>
    <comment ref="P25" authorId="0" shapeId="0" xr:uid="{00000000-0006-0000-0C00-000004000000}">
      <text>
        <r>
          <rPr>
            <b/>
            <u/>
            <sz val="9"/>
            <color indexed="81"/>
            <rFont val="Tahoma"/>
            <family val="2"/>
          </rPr>
          <t>Соотношение затрат и выгод (СЗВ):</t>
        </r>
        <r>
          <rPr>
            <sz val="9"/>
            <color indexed="81"/>
            <rFont val="Tahoma"/>
            <family val="2"/>
          </rPr>
          <t xml:space="preserve"> 
Отношение дисконтированных затрат на меру к дисконтированным выгодам от меры на протяжении всего срока действия. Оно показывает, сколько денег нужно потратить, чтобы создать одну единицу (в денежном выражении) выгоды.
Обратите внимание, что самое низкое СЗВ рассчитывается путем деления самых высоких дисконтированных затрат на самые низкие дисконтированные выгоды. Самый высокий СЗВ рассчитывается наоборот.
Интерпретация: Мера по адаптации является экономически эффективной, если СЗВ &lt;1, что означает, что затраты меньше, чем выгоды.
</t>
        </r>
      </text>
    </comment>
    <comment ref="P26" authorId="0" shapeId="0" xr:uid="{00000000-0006-0000-0C00-000005000000}">
      <text>
        <r>
          <rPr>
            <b/>
            <u/>
            <sz val="9"/>
            <color indexed="81"/>
            <rFont val="Tahoma"/>
            <family val="2"/>
          </rPr>
          <t>Внутренняя норма доходности (ВНД):</t>
        </r>
        <r>
          <rPr>
            <sz val="9"/>
            <color indexed="81"/>
            <rFont val="Tahoma"/>
            <family val="2"/>
          </rPr>
          <t xml:space="preserve"> 
Ставка дисконтирования, которая приведет к тому, что ЧПС меры по снижению риска станет равной нулю. Расчет ВНД опирается на итеративное решение для определения того, какая ставка дисконтирования приведет к тому, что ЧПС проекта станет равной нулю. ВНД можно рассчитать методом проб и ошибок, изменяя ставку дисконтирования в формуле ЧПС, пока она не станет равной 0. ВНД может использоваться для сравнения различных вариантов адаптации друг с другом.
Обратите внимание, что самая низкая ВНД рассчитывается путем вычитания самого низкого годового денежного потока из самых высоких начальных инвестиционных затрат. Наибольшая ВНД рассчитывается наоборот.
Интерпретация: Чем выше ВНД, тем больше отдача от инвестиций.
</t>
        </r>
      </text>
    </comment>
    <comment ref="P27" authorId="0" shapeId="0" xr:uid="{00000000-0006-0000-0C00-000006000000}">
      <text>
        <r>
          <rPr>
            <sz val="9"/>
            <color indexed="81"/>
            <rFont val="Tahoma"/>
            <family val="2"/>
          </rPr>
          <t xml:space="preserve">
</t>
        </r>
        <r>
          <rPr>
            <b/>
            <u/>
            <sz val="9"/>
            <color indexed="81"/>
            <rFont val="Tahoma"/>
            <family val="2"/>
          </rPr>
          <t>Отдача от инвестиций (ОоИ):</t>
        </r>
        <r>
          <rPr>
            <sz val="9"/>
            <color indexed="81"/>
            <rFont val="Tahoma"/>
            <family val="2"/>
          </rPr>
          <t xml:space="preserve"> 
Деньги, сэкономленные на инвестициях, измеренные в % от общей суммы инвестиций. ОоИ рассчитывается путем деления ЧПС на дисконтированные затраты в течение всего срока инвестиций.
Обратите внимание, что самая низкая ОоИ рассчитывается с использованием самых высоких затрат и самых низких выгод. Наивысший показатель ОоИ рассчитывается наоборот.
Интерпретация: Чем выше ОоИ, тем выше отдача от проекта по отношению к инвестированной сумме. Например: ОоИ 60% означает, что стоимость проекта и еще 60% этих затрат были возмещены.
Но: ОоИ всегда зависит от инвестированной суммы. Более высокий показатель ОоИ не обязательно означает, что мера генерирует больше абсолютной экономии, чем другая мера с более низкой ОоИ.
</t>
        </r>
      </text>
    </comment>
    <comment ref="P28" authorId="0" shapeId="0" xr:uid="{00000000-0006-0000-0C00-000007000000}">
      <text>
        <r>
          <rPr>
            <b/>
            <sz val="9"/>
            <color indexed="81"/>
            <rFont val="Tahoma"/>
            <family val="2"/>
          </rPr>
          <t xml:space="preserve">Время окупаемости (ВО): 
</t>
        </r>
        <r>
          <rPr>
            <sz val="9"/>
            <color indexed="81"/>
            <rFont val="Tahoma"/>
            <family val="2"/>
          </rPr>
          <t xml:space="preserve">Время окупаемости – это время, которое потребуется недисконтированным годовым денежным потокам для выравнивания первоначальных инвестиционных затрат. Другими словами, через сколько лет компания будет реализовывать чистые выгоды. 
Обратите внимание, что вы должны вычесть низкие выгоды из высоких затрат и наоборот, чтобы получить соответствующие минимальные и максимальные цифры.
</t>
        </r>
      </text>
    </comment>
    <comment ref="P48" authorId="0" shapeId="0" xr:uid="{40E01A5E-4C67-42AF-8C12-EDBD845966AA}">
      <text>
        <r>
          <rPr>
            <b/>
            <u/>
            <sz val="9"/>
            <color indexed="81"/>
            <rFont val="Tahoma"/>
            <family val="2"/>
          </rPr>
          <t>Net present value (NPV)</t>
        </r>
        <r>
          <rPr>
            <sz val="9"/>
            <color indexed="81"/>
            <rFont val="Tahoma"/>
            <family val="2"/>
          </rPr>
          <t xml:space="preserve">
Difference between discounted costs and discounted benefits of a measure over its entire lifetime. By using discounted costs and benefits the NPV accounts for the fact that costs and benefits accruing in the future are worth less today. 
Note that the lowest NPV is calculated by subtracting the highest discounted costs from the lowest discounted benefits. The highest NPV is calculated the other way round. 
Interpretation:
If the result of the NPV is positive, the adaptation measure is economically feasible in absolute terms. 
The higher the NPV, the higher the net benefits of this measure.</t>
        </r>
      </text>
    </comment>
    <comment ref="P49" authorId="0" shapeId="0" xr:uid="{D750B98F-CAD6-4724-BA34-9CCF8CAB97FF}">
      <text>
        <r>
          <rPr>
            <b/>
            <u/>
            <sz val="9"/>
            <color indexed="81"/>
            <rFont val="Tahoma"/>
            <family val="2"/>
          </rPr>
          <t>Cost-benefit ration (CBR)</t>
        </r>
        <r>
          <rPr>
            <sz val="9"/>
            <color indexed="81"/>
            <rFont val="Tahoma"/>
            <family val="2"/>
          </rPr>
          <t xml:space="preserve">
Ratio of discounted costs of the measure over the discounted benefits of the measure for its entire lifetime. It expresses how much money has to be spent in order to create one unit (in monetary terms) of benefit. 
Note that the lowest CBR is calculated by dividing the highest discounted costs by the lowest discounted benefits. The highest CBR is calculated the other way round. 
Interpretation:
The adaptation measure is cost-effective if the CBR &lt; 1, meaning that costs are smaller than benefits.
</t>
        </r>
      </text>
    </comment>
    <comment ref="P50" authorId="0" shapeId="0" xr:uid="{1E7C510F-B37A-403C-BB97-54326B1A91C8}">
      <text>
        <r>
          <rPr>
            <b/>
            <u/>
            <sz val="9"/>
            <color indexed="81"/>
            <rFont val="Tahoma"/>
            <family val="2"/>
          </rPr>
          <t>Internal Rate of Return (IRR)</t>
        </r>
        <r>
          <rPr>
            <sz val="9"/>
            <color indexed="81"/>
            <rFont val="Tahoma"/>
            <family val="2"/>
          </rPr>
          <t xml:space="preserve">
Discount rate which will cause the NPV of the risk mitigation measure to equal zero. Calculating the IRR relies on an iterative solution to determine what discount rate will cause the NPV of the project to equal zero. The IRR can be calculated by trial and error by varying the discount rate in the NPV formula until the NPV is equal to 0. The IRR can be used to compare different adaptation options with each other. 
Note that the lowest IRR is calculated by subtracting the lowest annual cash flows from the highest initial investment costs. The highest IRR is calculated the other way round. 
Interpretation:
The higher the IRR, the greater the returns of the investment.
</t>
        </r>
      </text>
    </comment>
    <comment ref="P51" authorId="0" shapeId="0" xr:uid="{07FB352F-6B56-420D-8DCE-3E4BE985E402}">
      <text>
        <r>
          <rPr>
            <b/>
            <u/>
            <sz val="9"/>
            <color indexed="81"/>
            <rFont val="Tahoma"/>
            <family val="2"/>
          </rPr>
          <t>Return on Investment (RoI)</t>
        </r>
        <r>
          <rPr>
            <sz val="9"/>
            <color indexed="81"/>
            <rFont val="Tahoma"/>
            <family val="2"/>
          </rPr>
          <t xml:space="preserve">
Money saved with the investment, measured in % of the total investment. Calculated by dividing the NPV by the discounted costs over the entire lifetime of the investment 
Note that the lowest RoI is calculated using the higest costs and lowest benefits. The highest RoI is calculated the other way round. 
Interpretation:
The higher the RoI, the higher the returns of the project in relation to the invested sum. 
For example: A 60% RoI means that the cost of the project and another 60% of these costs have been recovered. 
But: RoI is always dependent on the invested sum. A higher RoI does not necessarily mean that a measure generates more absolute savings than another measure with a lower RoI.
</t>
        </r>
      </text>
    </comment>
    <comment ref="P52" authorId="0" shapeId="0" xr:uid="{1CFE5A4C-CF2C-4AE6-8F96-0E2229050193}">
      <text>
        <r>
          <rPr>
            <b/>
            <u/>
            <sz val="9"/>
            <color indexed="81"/>
            <rFont val="Tahoma"/>
            <family val="2"/>
          </rPr>
          <t>Payback Time (PT)</t>
        </r>
        <r>
          <rPr>
            <sz val="9"/>
            <color indexed="81"/>
            <rFont val="Tahoma"/>
            <family val="2"/>
          </rPr>
          <t xml:space="preserve">
The payback time is the time it will take for the undiscounted annual cash flows (i.e. benefits minus costs) to equal the initial investment costs. In other words, after how many years the company will realise net benefits. 
Note that you should subtract low benefits from high costs and vice versa to get the respective minimum and maximum figures
</t>
        </r>
      </text>
    </comment>
    <comment ref="P72" authorId="0" shapeId="0" xr:uid="{D6D420FE-A745-45D7-9340-A15F0C7C886B}">
      <text>
        <r>
          <rPr>
            <b/>
            <u/>
            <sz val="9"/>
            <color indexed="81"/>
            <rFont val="Tahoma"/>
            <family val="2"/>
          </rPr>
          <t>Net present value (NPV)</t>
        </r>
        <r>
          <rPr>
            <sz val="9"/>
            <color indexed="81"/>
            <rFont val="Tahoma"/>
            <family val="2"/>
          </rPr>
          <t xml:space="preserve">
Difference between discounted costs and discounted benefits of a measure over its entire lifetime. By using discounted costs and benefits the NPV accounts for the fact that costs and benefits accruing in the future are worth less today. 
Note that the lowest NPV is calculated by subtracting the highest discounted costs from the lowest discounted benefits. The highest NPV is calculated the other way round. 
Interpretation:
If the result of the NPV is positive, the adaptation measure is economically feasible in absolute terms. 
The higher the NPV, the higher the net benefits of this measure.</t>
        </r>
      </text>
    </comment>
    <comment ref="P73" authorId="0" shapeId="0" xr:uid="{C057A110-1AE3-40E4-B39D-5E67E4712A4C}">
      <text>
        <r>
          <rPr>
            <b/>
            <u/>
            <sz val="9"/>
            <color indexed="81"/>
            <rFont val="Tahoma"/>
            <family val="2"/>
          </rPr>
          <t>Cost-benefit ration (CBR)</t>
        </r>
        <r>
          <rPr>
            <sz val="9"/>
            <color indexed="81"/>
            <rFont val="Tahoma"/>
            <family val="2"/>
          </rPr>
          <t xml:space="preserve">
Ratio of discounted costs of the measure over the discounted benefits of the measure for its entire lifetime. It expresses how much money has to be spent in order to create one unit (in monetary terms) of benefit. 
Note that the lowest CBR is calculated by dividing the highest discounted costs by the lowest discounted benefits. The highest CBR is calculated the other way round. 
Interpretation:
The adaptation measure is cost-effective if the CBR &lt; 1, meaning that costs are smaller than benefits.
</t>
        </r>
      </text>
    </comment>
    <comment ref="P74" authorId="0" shapeId="0" xr:uid="{5F533181-A7E6-4ED4-B194-2EAE7A776743}">
      <text>
        <r>
          <rPr>
            <b/>
            <u/>
            <sz val="9"/>
            <color indexed="81"/>
            <rFont val="Tahoma"/>
            <family val="2"/>
          </rPr>
          <t>Internal Rate of Return (IRR)</t>
        </r>
        <r>
          <rPr>
            <sz val="9"/>
            <color indexed="81"/>
            <rFont val="Tahoma"/>
            <family val="2"/>
          </rPr>
          <t xml:space="preserve">
Discount rate which will cause the NPV of the risk mitigation measure to equal zero. Calculating the IRR relies on an iterative solution to determine what discount rate will cause the NPV of the project to equal zero. The IRR can be calculated by trial and error by varying the discount rate in the NPV formula until the NPV is equal to 0. The IRR can be used to compare different adaptation options with each other. 
Note that the lowest IRR is calculated by subtracting the lowest annual cash flows from the highest initial investment costs. The highest IRR is calculated the other way round. 
Interpretation:
The higher the IRR, the greater the returns of the investment.
</t>
        </r>
      </text>
    </comment>
    <comment ref="P75" authorId="0" shapeId="0" xr:uid="{47E616AC-46D4-4DFE-9FE1-AC441DDBEFB0}">
      <text>
        <r>
          <rPr>
            <b/>
            <u/>
            <sz val="9"/>
            <color indexed="81"/>
            <rFont val="Tahoma"/>
            <family val="2"/>
          </rPr>
          <t>Return on Investment (RoI)</t>
        </r>
        <r>
          <rPr>
            <sz val="9"/>
            <color indexed="81"/>
            <rFont val="Tahoma"/>
            <family val="2"/>
          </rPr>
          <t xml:space="preserve">
Money saved with the investment, measured in % of the total investment. Calculated by dividing the NPV by the discounted costs over the entire lifetime of the investment 
Note that the lowest RoI is calculated using the higest costs and lowest benefits. The highest RoI is calculated the other way round. 
Interpretation:
The higher the RoI, the higher the returns of the project in relation to the invested sum. 
For example: A 60% RoI means that the cost of the project and another 60% of these costs have been recovered. 
But: RoI is always dependent on the invested sum. A higher RoI does not necessarily mean that a measure generates more absolute savings than another measure with a lower RoI.
</t>
        </r>
      </text>
    </comment>
    <comment ref="P76" authorId="0" shapeId="0" xr:uid="{32CFB6BA-2247-454F-8C9A-B201B7632F50}">
      <text>
        <r>
          <rPr>
            <b/>
            <u/>
            <sz val="9"/>
            <color indexed="81"/>
            <rFont val="Tahoma"/>
            <family val="2"/>
          </rPr>
          <t>Payback Time (PT)</t>
        </r>
        <r>
          <rPr>
            <sz val="9"/>
            <color indexed="81"/>
            <rFont val="Tahoma"/>
            <family val="2"/>
          </rPr>
          <t xml:space="preserve">
The payback time is the time it will take for the undiscounted annual cash flows (i.e. benefits minus costs) to equal the initial investment costs. In other words, after how many years the company will realise net benefits. 
Note that you should subtract low benefits from high costs and vice versa to get the respective minimum and maximum figures
</t>
        </r>
      </text>
    </comment>
    <comment ref="P96" authorId="0" shapeId="0" xr:uid="{9296B561-8063-411D-B58C-27C76B3AC815}">
      <text>
        <r>
          <rPr>
            <b/>
            <u/>
            <sz val="9"/>
            <color indexed="81"/>
            <rFont val="Tahoma"/>
            <family val="2"/>
          </rPr>
          <t>Net present value (NPV)</t>
        </r>
        <r>
          <rPr>
            <sz val="9"/>
            <color indexed="81"/>
            <rFont val="Tahoma"/>
            <family val="2"/>
          </rPr>
          <t xml:space="preserve">
Difference between discounted costs and discounted benefits of a measure over its entire lifetime. By using discounted costs and benefits the NPV accounts for the fact that costs and benefits accruing in the future are worth less today. 
Note that the lowest NPV is calculated by subtracting the highest discounted costs from the lowest discounted benefits. The highest NPV is calculated the other way round. 
Interpretation:
If the result of the NPV is positive, the adaptation measure is economically feasible in absolute terms. 
The higher the NPV, the higher the net benefits of this measure.</t>
        </r>
      </text>
    </comment>
    <comment ref="P97" authorId="0" shapeId="0" xr:uid="{18AB5085-61DD-4338-A134-9263DBC3FD62}">
      <text>
        <r>
          <rPr>
            <b/>
            <u/>
            <sz val="9"/>
            <color indexed="81"/>
            <rFont val="Tahoma"/>
            <family val="2"/>
          </rPr>
          <t>Cost-benefit ration (CBR)</t>
        </r>
        <r>
          <rPr>
            <sz val="9"/>
            <color indexed="81"/>
            <rFont val="Tahoma"/>
            <family val="2"/>
          </rPr>
          <t xml:space="preserve">
Ratio of discounted costs of the measure over the discounted benefits of the measure for its entire lifetime. It expresses how much money has to be spent in order to create one unit (in monetary terms) of benefit. 
Note that the lowest CBR is calculated by dividing the highest discounted costs by the lowest discounted benefits. The highest CBR is calculated the other way round. 
Interpretation:
The adaptation measure is cost-effective if the CBR &lt; 1, meaning that costs are smaller than benefits.
</t>
        </r>
      </text>
    </comment>
    <comment ref="P98" authorId="0" shapeId="0" xr:uid="{89DB5122-8E8A-4C64-9912-CD52C3EBE485}">
      <text>
        <r>
          <rPr>
            <b/>
            <u/>
            <sz val="9"/>
            <color indexed="81"/>
            <rFont val="Tahoma"/>
            <family val="2"/>
          </rPr>
          <t>Internal Rate of Return (IRR)</t>
        </r>
        <r>
          <rPr>
            <sz val="9"/>
            <color indexed="81"/>
            <rFont val="Tahoma"/>
            <family val="2"/>
          </rPr>
          <t xml:space="preserve">
Discount rate which will cause the NPV of the risk mitigation measure to equal zero. Calculating the IRR relies on an iterative solution to determine what discount rate will cause the NPV of the project to equal zero. The IRR can be calculated by trial and error by varying the discount rate in the NPV formula until the NPV is equal to 0. The IRR can be used to compare different adaptation options with each other. 
Note that the lowest IRR is calculated by subtracting the lowest annual cash flows from the highest initial investment costs. The highest IRR is calculated the other way round. 
Interpretation:
The higher the IRR, the greater the returns of the investment.
</t>
        </r>
      </text>
    </comment>
    <comment ref="P99" authorId="0" shapeId="0" xr:uid="{7A634E09-8DEC-405B-9C2B-4BF19C8DEAD6}">
      <text>
        <r>
          <rPr>
            <b/>
            <u/>
            <sz val="9"/>
            <color indexed="81"/>
            <rFont val="Tahoma"/>
            <family val="2"/>
          </rPr>
          <t>Return on Investment (RoI)</t>
        </r>
        <r>
          <rPr>
            <sz val="9"/>
            <color indexed="81"/>
            <rFont val="Tahoma"/>
            <family val="2"/>
          </rPr>
          <t xml:space="preserve">
Money saved with the investment, measured in % of the total investment. Calculated by dividing the NPV by the discounted costs over the entire lifetime of the investment 
Note that the lowest RoI is calculated using the higest costs and lowest benefits. The highest RoI is calculated the other way round. 
Interpretation:
The higher the RoI, the higher the returns of the project in relation to the invested sum. 
For example: A 60% RoI means that the cost of the project and another 60% of these costs have been recovered. 
But: RoI is always dependent on the invested sum. A higher RoI does not necessarily mean that a measure generates more absolute savings than another measure with a lower RoI.
</t>
        </r>
      </text>
    </comment>
    <comment ref="P100" authorId="0" shapeId="0" xr:uid="{3D77CEBD-6BA2-4FD3-9298-43BDCC8BD6FB}">
      <text>
        <r>
          <rPr>
            <b/>
            <u/>
            <sz val="9"/>
            <color indexed="81"/>
            <rFont val="Tahoma"/>
            <family val="2"/>
          </rPr>
          <t>Payback Time (PT)</t>
        </r>
        <r>
          <rPr>
            <sz val="9"/>
            <color indexed="81"/>
            <rFont val="Tahoma"/>
            <family val="2"/>
          </rPr>
          <t xml:space="preserve">
The payback time is the time it will take for the undiscounted annual cash flows (i.e. benefits minus costs) to equal the initial investment costs. In other words, after how many years the company will realise net benefits. 
Note that you should subtract low benefits from high costs and vice versa to get the respective minimum and maximum figures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adelphi</author>
  </authors>
  <commentList>
    <comment ref="B3" authorId="0" shapeId="0" xr:uid="{00000000-0006-0000-0D00-000001000000}">
      <text>
        <r>
          <rPr>
            <b/>
            <u/>
            <sz val="9"/>
            <color indexed="81"/>
            <rFont val="Tahoma"/>
            <family val="2"/>
          </rPr>
          <t>Мера по адаптации / Возможность:</t>
        </r>
        <r>
          <rPr>
            <sz val="9"/>
            <color indexed="81"/>
            <rFont val="Tahoma"/>
            <family val="2"/>
          </rPr>
          <t xml:space="preserve"> 
Укажите меры по адаптации или бизнес-возможности, которые, по вашему мнению, должны быть реализованы немедленно, например, в течение следующего года.</t>
        </r>
      </text>
    </comment>
    <comment ref="C3" authorId="0" shapeId="0" xr:uid="{00000000-0006-0000-0D00-000002000000}">
      <text>
        <r>
          <rPr>
            <b/>
            <u/>
            <sz val="9"/>
            <color indexed="81"/>
            <rFont val="Tahoma"/>
            <family val="2"/>
          </rPr>
          <t>Приоритет:</t>
        </r>
        <r>
          <rPr>
            <sz val="9"/>
            <color indexed="81"/>
            <rFont val="Tahoma"/>
            <family val="2"/>
          </rPr>
          <t xml:space="preserve"> 
Обратите внимание, какой приоритет имеет мера по адаптации, основанная на оценке риска или возможности</t>
        </r>
      </text>
    </comment>
    <comment ref="D3" authorId="0" shapeId="0" xr:uid="{00000000-0006-0000-0D00-000003000000}">
      <text>
        <r>
          <rPr>
            <b/>
            <u/>
            <sz val="9"/>
            <color indexed="81"/>
            <rFont val="Tahoma"/>
            <family val="2"/>
          </rPr>
          <t>Ранжирование меры в соответствии с АЗВ:</t>
        </r>
        <r>
          <rPr>
            <sz val="9"/>
            <color indexed="81"/>
            <rFont val="Tahoma"/>
            <family val="2"/>
          </rPr>
          <t xml:space="preserve"> 
Отметьте ранг (например, 1, 2, 3, ...) меры по адаптации, выведенный из анализа затрат и выгод.
Это ранжирование, скорее всего, будет основано на общих результатах АЗВ - чем лучше финансовые коэффициенты, тем экономически более привлекательной является мера. Тем не менее, некоторые финансовые переменные могут быть более важными для некоторых МСП, чем другие (например, период окупаемости более важен, чем ВНД), в зависимости от ситуации в компании. При анализе результатов АЗВ необходимо учитывать индивидуальные инвестиционные критерии.
</t>
        </r>
      </text>
    </comment>
    <comment ref="E3" authorId="0" shapeId="0" xr:uid="{00000000-0006-0000-0D00-000004000000}">
      <text>
        <r>
          <rPr>
            <b/>
            <u/>
            <sz val="9"/>
            <color indexed="81"/>
            <rFont val="Tahoma"/>
            <family val="2"/>
          </rPr>
          <t>Потенциальные барьеры и конфликты:</t>
        </r>
        <r>
          <rPr>
            <sz val="9"/>
            <color indexed="81"/>
            <rFont val="Tahoma"/>
            <family val="2"/>
          </rPr>
          <t xml:space="preserve"> 
Определите потенциальные барьеры и конфликты при реализации этой меры. Такие проблемы могут возникнуть, например, из-за уровня осуществимости или отрицательных побочных эффектов, указанных в таблице 3a.
Например: Разработка новых продуктов несет большой риск, поскольку у компании нет опыта работы с клиентами / рынком.
</t>
        </r>
      </text>
    </comment>
    <comment ref="F3" authorId="0" shapeId="0" xr:uid="{00000000-0006-0000-0D00-000005000000}">
      <text>
        <r>
          <rPr>
            <b/>
            <u/>
            <sz val="9"/>
            <color indexed="81"/>
            <rFont val="Tahoma"/>
            <family val="2"/>
          </rPr>
          <t>Идеи по преодолению барьеров:</t>
        </r>
        <r>
          <rPr>
            <sz val="9"/>
            <color indexed="81"/>
            <rFont val="Tahoma"/>
            <family val="2"/>
          </rPr>
          <t xml:space="preserve"> 
Укажите пути преодоления барьеров.
Например: Проведение исследования рынка, чтобы понять потребности клиентов и потенциал для нового продукта.
</t>
        </r>
      </text>
    </comment>
    <comment ref="G3" authorId="0" shapeId="0" xr:uid="{00000000-0006-0000-0D00-000006000000}">
      <text>
        <r>
          <rPr>
            <b/>
            <u/>
            <sz val="9"/>
            <color indexed="81"/>
            <rFont val="Tahoma"/>
            <family val="2"/>
          </rPr>
          <t xml:space="preserve">Возможность интеграции: 
</t>
        </r>
        <r>
          <rPr>
            <sz val="9"/>
            <color indexed="81"/>
            <rFont val="Tahoma"/>
            <family val="2"/>
          </rPr>
          <t xml:space="preserve">Опишите, может ли эта мера быть интегрирована с любой другой стратегией, которую вы в настоящее время внедряете, или текущей деятельностью.
Например: Более безопасное хранение готовой продукции и ее сушка для защиты от наводнения могут быть частью общих мер по улучшению хранения и снижению порчи товара.
</t>
        </r>
      </text>
    </comment>
    <comment ref="H3" authorId="0" shapeId="0" xr:uid="{00000000-0006-0000-0D00-000007000000}">
      <text>
        <r>
          <rPr>
            <b/>
            <u/>
            <sz val="9"/>
            <color indexed="81"/>
            <rFont val="Tahoma"/>
            <family val="2"/>
          </rPr>
          <t>Индикаторы успеха, мероприятия по мониторингу:</t>
        </r>
        <r>
          <rPr>
            <sz val="9"/>
            <color indexed="81"/>
            <rFont val="Tahoma"/>
            <family val="2"/>
          </rPr>
          <t xml:space="preserve"> 
Определите индикаторы (и, если возможно, целевые значения) для измерения того, привела ли мера по адаптации к успеху путем уменьшения негативных последствий изменения климата для компании или использования возможностей.
</t>
        </r>
        <r>
          <rPr>
            <b/>
            <sz val="9"/>
            <color indexed="81"/>
            <rFont val="Tahoma"/>
            <family val="2"/>
          </rPr>
          <t>Например:</t>
        </r>
        <r>
          <rPr>
            <sz val="9"/>
            <color indexed="81"/>
            <rFont val="Tahoma"/>
            <family val="2"/>
          </rPr>
          <t xml:space="preserve"> Индикатор: Общая стоимость ущерба от наводнения, которое удалось предотвратить; Целевое значение: 50 000 долларов США
Также запишите, как и когда будут измеряться результаты компании по этим индикаторам.
</t>
        </r>
        <r>
          <rPr>
            <b/>
            <sz val="9"/>
            <color indexed="81"/>
            <rFont val="Tahoma"/>
            <family val="2"/>
          </rPr>
          <t>Например:</t>
        </r>
        <r>
          <rPr>
            <sz val="9"/>
            <color indexed="81"/>
            <rFont val="Tahoma"/>
            <family val="2"/>
          </rPr>
          <t xml:space="preserve"> Постоянный мониторинг ущерба от наводнения, оценка данных и представление результатов каждые 12 месяцев.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adelphi</author>
    <author>Анна Воронина</author>
  </authors>
  <commentList>
    <comment ref="B3" authorId="0" shapeId="0" xr:uid="{00000000-0006-0000-0E00-000001000000}">
      <text>
        <r>
          <rPr>
            <b/>
            <sz val="9"/>
            <color indexed="81"/>
            <rFont val="Tahoma"/>
            <family val="2"/>
          </rPr>
          <t>Проблема / мера для коммуникации:</t>
        </r>
        <r>
          <rPr>
            <sz val="9"/>
            <color indexed="81"/>
            <rFont val="Tahoma"/>
            <family val="2"/>
          </rPr>
          <t xml:space="preserve"> 
Запишите, какие сообщения вы должны передавать на внутреннем уровне (например, сотрудникам).</t>
        </r>
      </text>
    </comment>
    <comment ref="C3" authorId="0" shapeId="0" xr:uid="{00000000-0006-0000-0E00-000002000000}">
      <text>
        <r>
          <rPr>
            <b/>
            <sz val="9"/>
            <color indexed="81"/>
            <rFont val="Tahoma"/>
            <family val="2"/>
          </rPr>
          <t xml:space="preserve">Целевая группа: 
</t>
        </r>
        <r>
          <rPr>
            <sz val="9"/>
            <color indexed="81"/>
            <rFont val="Tahoma"/>
            <family val="2"/>
          </rPr>
          <t xml:space="preserve">
Точно опишите, кто является целевой группой коммуникационной меры.</t>
        </r>
      </text>
    </comment>
    <comment ref="D3" authorId="0" shapeId="0" xr:uid="{00000000-0006-0000-0E00-000003000000}">
      <text>
        <r>
          <rPr>
            <b/>
            <u/>
            <sz val="9"/>
            <color indexed="81"/>
            <rFont val="Tahoma"/>
            <family val="2"/>
          </rPr>
          <t>Цель:</t>
        </r>
        <r>
          <rPr>
            <sz val="9"/>
            <color indexed="81"/>
            <rFont val="Tahoma"/>
            <family val="2"/>
          </rPr>
          <t xml:space="preserve"> 
Опишите, чего вы хотели бы достичь с помощью этой меры, особенно по части того, что должны думать, чувствовать или делать целевые группы</t>
        </r>
      </text>
    </comment>
    <comment ref="E3" authorId="0" shapeId="0" xr:uid="{00000000-0006-0000-0E00-000004000000}">
      <text>
        <r>
          <rPr>
            <b/>
            <u/>
            <sz val="9"/>
            <color indexed="81"/>
            <rFont val="Tahoma"/>
            <family val="2"/>
          </rPr>
          <t xml:space="preserve">Средства коммуникации: 
</t>
        </r>
        <r>
          <rPr>
            <sz val="9"/>
            <color indexed="81"/>
            <rFont val="Tahoma"/>
            <family val="2"/>
          </rPr>
          <t xml:space="preserve">Укажите, какую коммуникационную меру вы планируете применить (например, информационное собрание, брошюры).
</t>
        </r>
      </text>
    </comment>
    <comment ref="F3" authorId="0" shapeId="0" xr:uid="{00000000-0006-0000-0E00-000005000000}">
      <text>
        <r>
          <rPr>
            <b/>
            <u/>
            <sz val="9"/>
            <color indexed="81"/>
            <rFont val="Tahoma"/>
            <family val="2"/>
          </rPr>
          <t>Время / частота:</t>
        </r>
        <r>
          <rPr>
            <sz val="9"/>
            <color indexed="81"/>
            <rFont val="Tahoma"/>
            <family val="2"/>
          </rPr>
          <t xml:space="preserve"> 
Укажите, когда и как часто вы будете использовать коммуникационную меру.</t>
        </r>
      </text>
    </comment>
    <comment ref="G3" authorId="0" shapeId="0" xr:uid="{00000000-0006-0000-0E00-000006000000}">
      <text>
        <r>
          <rPr>
            <b/>
            <u/>
            <sz val="9"/>
            <color indexed="81"/>
            <rFont val="Tahoma"/>
            <family val="2"/>
          </rPr>
          <t xml:space="preserve">Ответственность: 
</t>
        </r>
        <r>
          <rPr>
            <sz val="9"/>
            <color indexed="81"/>
            <rFont val="Tahoma"/>
            <family val="2"/>
          </rPr>
          <t>Определите, кто будет нести ответственность за руководство разработкой и внедрением коммуникационной меры.</t>
        </r>
      </text>
    </comment>
    <comment ref="B11" authorId="1" shapeId="0" xr:uid="{BE8ED8DD-70A2-48DA-B1D6-7DA7424EEF67}">
      <text>
        <r>
          <rPr>
            <b/>
            <sz val="9"/>
            <color indexed="81"/>
            <rFont val="Tahoma"/>
            <family val="2"/>
          </rPr>
          <t xml:space="preserve">Проблема / мера для коммуникации: 
</t>
        </r>
        <r>
          <rPr>
            <sz val="9"/>
            <color indexed="81"/>
            <rFont val="Tahoma"/>
            <family val="2"/>
          </rPr>
          <t xml:space="preserve">
Запишите, какие сообщения вы должны передавать на внешнем уровне (например, клиентам)</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adelphi</author>
  </authors>
  <commentList>
    <comment ref="F3" authorId="0" shapeId="0" xr:uid="{00000000-0006-0000-0100-000001000000}">
      <text>
        <r>
          <rPr>
            <b/>
            <u/>
            <sz val="9"/>
            <color indexed="81"/>
            <rFont val="Tahoma"/>
            <family val="2"/>
          </rPr>
          <t>Важность</t>
        </r>
        <r>
          <rPr>
            <b/>
            <sz val="9"/>
            <color indexed="81"/>
            <rFont val="Tahoma"/>
            <family val="2"/>
          </rPr>
          <t xml:space="preserve">
</t>
        </r>
        <r>
          <rPr>
            <sz val="9"/>
            <color indexed="81"/>
            <rFont val="Tahoma"/>
            <family val="2"/>
          </rPr>
          <t xml:space="preserve">
Укажите, насколько важна для компании соответствующая инфраструктура, ресурс или иной фактор. </t>
        </r>
      </text>
    </comment>
    <comment ref="G3" authorId="0" shapeId="0" xr:uid="{00000000-0006-0000-0100-000002000000}">
      <text>
        <r>
          <rPr>
            <b/>
            <sz val="9"/>
            <color indexed="81"/>
            <rFont val="Tahoma"/>
            <family val="2"/>
          </rPr>
          <t xml:space="preserve">Идеи мер
</t>
        </r>
        <r>
          <rPr>
            <sz val="9"/>
            <color indexed="81"/>
            <rFont val="Tahoma"/>
            <family val="2"/>
          </rPr>
          <t>Запишите идеи, которые могут помочь уменьшить отрицательные последствия изменения климата для вашей компании или сделать ее сильнее.</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adelphi</author>
  </authors>
  <commentList>
    <comment ref="B3" authorId="0" shapeId="0" xr:uid="{00000000-0006-0000-0300-000001000000}">
      <text>
        <r>
          <rPr>
            <b/>
            <u/>
            <sz val="9"/>
            <color indexed="81"/>
            <rFont val="Tahoma"/>
            <family val="2"/>
          </rPr>
          <t>Климатическое явление</t>
        </r>
        <r>
          <rPr>
            <sz val="9"/>
            <color indexed="81"/>
            <rFont val="Tahoma"/>
            <family val="2"/>
          </rPr>
          <t xml:space="preserve">
Во-первых, пожалуйста, добавьте климатические явления, которые ваша компания наблюдала в прошлом. Также подумайте о местах, где находятся партнеры по цепочке добавленной стоимости.
Затем подумайте о </t>
        </r>
        <r>
          <rPr>
            <i/>
            <sz val="9"/>
            <color indexed="81"/>
            <rFont val="Tahoma"/>
            <family val="2"/>
          </rPr>
          <t>дополнительных явлениях</t>
        </r>
        <r>
          <rPr>
            <sz val="9"/>
            <color indexed="81"/>
            <rFont val="Tahoma"/>
            <family val="2"/>
          </rPr>
          <t>, которые могут произойти в будущем. Это относится не к будущему развитию климатических явлений, которые вы уже указали  (они будут описаны в столбце G), а к изменениям, которые еще не произошли, но прогнозируются на будущее.
Климатическое явление - это наблюдаемое климатическое событие или тенденция, возникающая в результате изменения климата. Например:
- повышение средней температуры
- повышение частоты кратковременных, но интенсивных осадков
- повышение уровня моря
- и т.д.</t>
        </r>
      </text>
    </comment>
    <comment ref="C3" authorId="0" shapeId="0" xr:uid="{00000000-0006-0000-0300-000002000000}">
      <text>
        <r>
          <rPr>
            <b/>
            <u/>
            <sz val="9"/>
            <color indexed="81"/>
            <rFont val="Tahoma"/>
            <family val="2"/>
          </rPr>
          <t>Момент времени</t>
        </r>
        <r>
          <rPr>
            <b/>
            <sz val="9"/>
            <color indexed="81"/>
            <rFont val="Tahoma"/>
            <family val="2"/>
          </rPr>
          <t xml:space="preserve">
</t>
        </r>
        <r>
          <rPr>
            <sz val="9"/>
            <color indexed="81"/>
            <rFont val="Tahoma"/>
            <family val="2"/>
          </rPr>
          <t>Укажите, когда это климатическое явление произошло / ожидается, и его частоту.</t>
        </r>
      </text>
    </comment>
    <comment ref="D3" authorId="0" shapeId="0" xr:uid="{00000000-0006-0000-0300-000003000000}">
      <text>
        <r>
          <rPr>
            <b/>
            <u/>
            <sz val="9"/>
            <color indexed="81"/>
            <rFont val="Tahoma"/>
            <family val="2"/>
          </rPr>
          <t>Виды климатического воздействия</t>
        </r>
        <r>
          <rPr>
            <b/>
            <sz val="9"/>
            <color indexed="81"/>
            <rFont val="Tahoma"/>
            <family val="2"/>
          </rPr>
          <t xml:space="preserve">
</t>
        </r>
        <r>
          <rPr>
            <sz val="9"/>
            <color indexed="81"/>
            <rFont val="Tahoma"/>
            <family val="2"/>
          </rPr>
          <t>Укажите виды воздействия, которые климатические явления оказывают на человека или природные системы, имеющие отношение к вашей компании.
Внимание: В скобках укажите соответствующее климатическое явление, чтобы напомнить себе о первопричине климатического воздействия.
Например:
- Наводнение (из-за сильного дождя)
- Повышение температуры в помещении (из-за аномальной жары)
Указывайте каждый вид воздействия в отдельной строке.
Внимание: Согласно этой методологии, определенный вид климатического воздействия не влияет непосредственно на вашу компанию – он, скорее, влияет на критически важную инфраструктуру, ресурсы и другие аспекты среды, в которой работает ваша компания.
Если в Интернете отсутствует информация о видах климатического воздействия на местном уровне, вы можете поговорить с местными метеорологами, департаментами окружающей среды, советами по вопросам климата и т. д., чтобы вместе определить возможные виды воздействия; использовать примеры из других стран и применять их в своем контексте; или просто использовать наиболее очевидные и легко понятные виды воздействия изменения климата (например, «повреждение дороги в результате наводнения»).</t>
        </r>
      </text>
    </comment>
    <comment ref="E3" authorId="0" shapeId="0" xr:uid="{00000000-0006-0000-0300-000004000000}">
      <text>
        <r>
          <rPr>
            <b/>
            <u/>
            <sz val="9"/>
            <color indexed="81"/>
            <rFont val="Tahoma"/>
            <family val="2"/>
          </rPr>
          <t>Отрицательные или положительные последствия для компании</t>
        </r>
        <r>
          <rPr>
            <b/>
            <sz val="9"/>
            <color indexed="81"/>
            <rFont val="Tahoma"/>
            <family val="2"/>
          </rPr>
          <t xml:space="preserve">
</t>
        </r>
        <r>
          <rPr>
            <sz val="9"/>
            <color indexed="81"/>
            <rFont val="Tahoma"/>
            <family val="2"/>
          </rPr>
          <t xml:space="preserve">Опишите, какие последствия (отрицательные или положительные) данные виды климатического воздействия имели на вашу компанию.
Внимание: В скобках укажите соответствующий вид климатического воздействия, чтобы напомнить себе о первопричине отрицательных последствий для бизнеса.
Например:
- Дефицит поставок (из-за затопления дороги)
- Снижение производительности труда работников (из-за высоких температур в помещении) 
Указывайте каждое последствие в отдельной строке.
Внимание: Вы также можете думать задним числом - запишите в этом столбце, как климат влияет на вашу компанию, а затем определите основные (первостепенные) климатические явления и виды их воздействия. </t>
        </r>
      </text>
    </comment>
    <comment ref="F3" authorId="0" shapeId="0" xr:uid="{00000000-0006-0000-0300-000005000000}">
      <text>
        <r>
          <rPr>
            <b/>
            <u/>
            <sz val="9"/>
            <color indexed="81"/>
            <rFont val="Tahoma"/>
            <family val="2"/>
          </rPr>
          <t>Последующие меры</t>
        </r>
        <r>
          <rPr>
            <sz val="9"/>
            <color indexed="81"/>
            <rFont val="Tahoma"/>
            <family val="2"/>
          </rPr>
          <t xml:space="preserve">
Укажите, как ваша компания реагировала на отрицательные или положительные последствия изменения климата для бизнеса в прошлом.
Например:
- Увеличение площади складских площадей (чтобы запастись на период дефицита поставок в дождливый период)
- Установка кондиционеров (для снижения теплового стресса сотрудников)
Указывайте каждую меру в отдельной строке. В целях использования в последующих таблицах, в скобках упомяните соответствующее последствие.
</t>
        </r>
      </text>
    </comment>
    <comment ref="G3" authorId="0" shapeId="0" xr:uid="{00000000-0006-0000-0300-000006000000}">
      <text>
        <r>
          <rPr>
            <b/>
            <u/>
            <sz val="9"/>
            <color indexed="81"/>
            <rFont val="Tahoma"/>
            <family val="2"/>
          </rPr>
          <t>Будущая тенденция</t>
        </r>
        <r>
          <rPr>
            <sz val="9"/>
            <color indexed="81"/>
            <rFont val="Tahoma"/>
            <family val="2"/>
          </rPr>
          <t xml:space="preserve">
Опишите, как явление, описанное в столбце B, будет развиваться в будущем, то есть, как климат изменится в последующие 1, 5 или 10 лет.
Спросите себя:
- Увеличится ли интенсивность явления?
- Будет ли явление происходить чаще?
Внимание: Возможно, вы уже определили некоторые будущие климатические явления в столбце B. Здесь вы можете добавить более подробную информацию об этих явлениях. В противном случае просто работайте с теми явлениями, которые ваша компания уже наблюдала в последние годы.</t>
        </r>
      </text>
    </comment>
    <comment ref="H3" authorId="0" shapeId="0" xr:uid="{00000000-0006-0000-0300-000007000000}">
      <text>
        <r>
          <rPr>
            <b/>
            <u/>
            <sz val="9"/>
            <color indexed="81"/>
            <rFont val="Tahoma"/>
            <family val="2"/>
          </rPr>
          <t>Примечания и комментарии</t>
        </r>
        <r>
          <rPr>
            <b/>
            <sz val="9"/>
            <color indexed="81"/>
            <rFont val="Tahoma"/>
            <family val="2"/>
          </rPr>
          <t xml:space="preserve">
</t>
        </r>
        <r>
          <rPr>
            <sz val="9"/>
            <color indexed="81"/>
            <rFont val="Tahoma"/>
            <family val="2"/>
          </rPr>
          <t>Добавьте все, что, по вашему мнению, имеет отношение к анализу или то, что вы хотели бы учесть.</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Kind</author>
    <author>adelphi</author>
    <author>Till Mohns</author>
    <author>Heike Mewes</author>
    <author xml:space="preserve"> Till Mohns</author>
  </authors>
  <commentList>
    <comment ref="B2" authorId="0" shapeId="0" xr:uid="{00000000-0006-0000-0400-000001000000}">
      <text>
        <r>
          <rPr>
            <b/>
            <u/>
            <sz val="8"/>
            <color indexed="81"/>
            <rFont val="Arial"/>
            <family val="2"/>
          </rPr>
          <t>Климатическое воздействие</t>
        </r>
        <r>
          <rPr>
            <sz val="8"/>
            <color indexed="81"/>
            <rFont val="Arial"/>
            <family val="2"/>
          </rPr>
          <t xml:space="preserve">
Перенесите виды климатического воздействия из таблицы 1 «Виды воздействия в прошлом и будущем».</t>
        </r>
      </text>
    </comment>
    <comment ref="C2" authorId="1" shapeId="0" xr:uid="{00000000-0006-0000-0400-000002000000}">
      <text>
        <r>
          <rPr>
            <b/>
            <u/>
            <sz val="8"/>
            <color indexed="81"/>
            <rFont val="Arial"/>
            <family val="2"/>
          </rPr>
          <t xml:space="preserve">Отрицательное последствие для бизнеса
</t>
        </r>
        <r>
          <rPr>
            <sz val="8"/>
            <color indexed="81"/>
            <rFont val="Arial"/>
            <family val="2"/>
          </rPr>
          <t xml:space="preserve">
Уукажите отрицательные последствия изменения климата для бизнеса, с которыми компания столкнется в будущем.
Внимание:
В таблице 1 «Виды воздействия в прошлом и будущем» мы уже определили </t>
        </r>
        <r>
          <rPr>
            <b/>
            <sz val="8"/>
            <color indexed="81"/>
            <rFont val="Arial"/>
            <family val="2"/>
          </rPr>
          <t>ранее испытанные отрицательные последствия</t>
        </r>
        <r>
          <rPr>
            <sz val="8"/>
            <color indexed="81"/>
            <rFont val="Arial"/>
            <family val="2"/>
          </rPr>
          <t xml:space="preserve">. Если изменение климата только изменит вероятность того, что прошлое отрицательное последствие возникнет снова в будущем (но не его тип / характеристики), перенесите отрицательные последствия для бизнеса из таблицы 1 «Виды воздействия в прошлом и будущем».
Однако, если изменение климата влияет на характеристики отрицательного последствия (например, от «воды, попадающей в помещение через отверстия в крыше» до «сноса всей крыши во время бури»), необходимо соответствующим образом </t>
        </r>
        <r>
          <rPr>
            <b/>
            <sz val="8"/>
            <color indexed="81"/>
            <rFont val="Arial"/>
            <family val="2"/>
          </rPr>
          <t xml:space="preserve">переформулировать последствие.
</t>
        </r>
        <r>
          <rPr>
            <sz val="8"/>
            <color indexed="81"/>
            <rFont val="Arial"/>
            <family val="2"/>
          </rPr>
          <t xml:space="preserve">
</t>
        </r>
      </text>
    </comment>
    <comment ref="D2" authorId="1" shapeId="0" xr:uid="{00000000-0006-0000-0400-000003000000}">
      <text>
        <r>
          <rPr>
            <b/>
            <u/>
            <sz val="8"/>
            <color indexed="81"/>
            <rFont val="Tahoma"/>
            <family val="2"/>
          </rPr>
          <t>Описание</t>
        </r>
        <r>
          <rPr>
            <b/>
            <sz val="8"/>
            <color indexed="81"/>
            <rFont val="Tahoma"/>
            <family val="2"/>
          </rPr>
          <t xml:space="preserve">
</t>
        </r>
        <r>
          <rPr>
            <sz val="8"/>
            <color indexed="81"/>
            <rFont val="Tahoma"/>
            <family val="2"/>
          </rPr>
          <t>Опишите отрицательное последствие для бизнеса более подробно.
Также обратите внимание на климатические тенденции, указанные в таблице 1.Если климатическое явление и виды его воздействия в будущем, вероятнее всего, будут усиливаться, это может иметь больше отрицательных последствий для бизнеса, чем в настоящее время.</t>
        </r>
      </text>
    </comment>
    <comment ref="E2" authorId="1" shapeId="0" xr:uid="{00000000-0006-0000-0400-000004000000}">
      <text>
        <r>
          <rPr>
            <b/>
            <u/>
            <sz val="8"/>
            <color indexed="81"/>
            <rFont val="Tahoma"/>
            <family val="2"/>
          </rPr>
          <t xml:space="preserve">Временные рамки
</t>
        </r>
        <r>
          <rPr>
            <sz val="8"/>
            <color indexed="81"/>
            <rFont val="Tahoma"/>
            <family val="2"/>
          </rPr>
          <t xml:space="preserve">
Укажите,  какой период вы рассматриваете, например, следующие 10 или 15 лет.</t>
        </r>
      </text>
    </comment>
    <comment ref="F2" authorId="2" shapeId="0" xr:uid="{00000000-0006-0000-0400-000005000000}">
      <text>
        <r>
          <rPr>
            <b/>
            <u/>
            <sz val="8"/>
            <color indexed="81"/>
            <rFont val="Arial"/>
            <family val="2"/>
          </rPr>
          <t>Вероятность</t>
        </r>
        <r>
          <rPr>
            <sz val="8"/>
            <color indexed="81"/>
            <rFont val="Arial"/>
            <family val="2"/>
          </rPr>
          <t xml:space="preserve">
Предложение: </t>
        </r>
        <r>
          <rPr>
            <b/>
            <sz val="8"/>
            <color indexed="81"/>
            <rFont val="Arial"/>
            <family val="2"/>
          </rPr>
          <t>используйте систему баллов от 1 до 5.</t>
        </r>
        <r>
          <rPr>
            <sz val="8"/>
            <color indexed="81"/>
            <rFont val="Arial"/>
            <family val="2"/>
          </rPr>
          <t xml:space="preserve">
Для значений 1, 3 и 5 можно использовать следующие описания:
</t>
        </r>
        <r>
          <rPr>
            <b/>
            <sz val="8"/>
            <color indexed="81"/>
            <rFont val="Arial"/>
            <family val="2"/>
          </rPr>
          <t xml:space="preserve">Вероятность 1:
</t>
        </r>
        <r>
          <rPr>
            <sz val="8"/>
            <color indexed="81"/>
            <rFont val="Arial"/>
            <family val="2"/>
          </rPr>
          <t>а) Возникновение отрицательного последствия для бизнеса маловероятно
b) Этого не происходило в прошлом и не ожидается в ближайшие 1-2 года
c) Отрицательное последствие для бизнеса не возникает сразу же после соответствующего климатического явления</t>
        </r>
        <r>
          <rPr>
            <b/>
            <sz val="8"/>
            <color indexed="81"/>
            <rFont val="Arial"/>
            <family val="2"/>
          </rPr>
          <t xml:space="preserve">
Вероятность 3:
</t>
        </r>
        <r>
          <rPr>
            <sz val="8"/>
            <color indexed="81"/>
            <rFont val="Arial"/>
            <family val="2"/>
          </rPr>
          <t xml:space="preserve">a) Возникновение отрицательного последствия для бизнеса считается возможным
b) Это происходило в прошлом и / или ожидается, но не в ближайшие 1-2 года
c) Отрицательное последствие для бизнеса возникает с с небольшой задержкой после соответствующего климатического явления
</t>
        </r>
        <r>
          <rPr>
            <b/>
            <sz val="8"/>
            <color indexed="81"/>
            <rFont val="Arial"/>
            <family val="2"/>
          </rPr>
          <t>Вероятность 5:</t>
        </r>
        <r>
          <rPr>
            <sz val="8"/>
            <color indexed="81"/>
            <rFont val="Arial"/>
            <family val="2"/>
          </rPr>
          <t xml:space="preserve">
a) Возникновение отрицательного последствия для бизнеса считается очень вероятным
b) Это происходило в прошлом и / или ожидается в ближайшие 1-2 года
c) Отрицательное последствие для бизнеса возникает сразу же после соответствующего климатического явления
Промежуточные баллы </t>
        </r>
        <r>
          <rPr>
            <b/>
            <sz val="8"/>
            <color indexed="81"/>
            <rFont val="Arial"/>
            <family val="2"/>
          </rPr>
          <t>от 2 до 4</t>
        </r>
        <r>
          <rPr>
            <sz val="8"/>
            <color indexed="81"/>
            <rFont val="Arial"/>
            <family val="2"/>
          </rPr>
          <t xml:space="preserve"> следует присваивать, если по сравнению с другими рисками вероятность считается выше или ниже, или если выполнены не все три более высоких критерия вероятности. 
</t>
        </r>
      </text>
    </comment>
    <comment ref="G2" authorId="2" shapeId="0" xr:uid="{00000000-0006-0000-0400-000006000000}">
      <text>
        <r>
          <rPr>
            <b/>
            <u/>
            <sz val="8"/>
            <color indexed="81"/>
            <rFont val="Arial"/>
            <family val="2"/>
          </rPr>
          <t>Величина</t>
        </r>
        <r>
          <rPr>
            <sz val="8"/>
            <color indexed="81"/>
            <rFont val="Arial"/>
            <family val="2"/>
          </rPr>
          <t xml:space="preserve">
Предложение: </t>
        </r>
        <r>
          <rPr>
            <b/>
            <sz val="8"/>
            <color indexed="81"/>
            <rFont val="Arial"/>
            <family val="2"/>
          </rPr>
          <t>используйте систему баллов от 1 до 5.</t>
        </r>
        <r>
          <rPr>
            <sz val="8"/>
            <color indexed="81"/>
            <rFont val="Arial"/>
            <family val="2"/>
          </rPr>
          <t xml:space="preserve">
Для значений 1, 3 и 5 можно использовать следующие описания:
</t>
        </r>
        <r>
          <rPr>
            <b/>
            <sz val="8"/>
            <color indexed="81"/>
            <rFont val="Arial"/>
            <family val="2"/>
          </rPr>
          <t xml:space="preserve">Величина 1:
</t>
        </r>
        <r>
          <rPr>
            <sz val="8"/>
            <color indexed="81"/>
            <rFont val="Arial"/>
            <family val="2"/>
          </rPr>
          <t xml:space="preserve">a) Отрицательные последствия имеют место, но их конечное влияние ограничено
b) Производственные процессы и / или цепочка создания стоимости не прерываются
c) Отношения с заинтересованными сторонами не пострадали
</t>
        </r>
        <r>
          <rPr>
            <b/>
            <sz val="8"/>
            <color indexed="81"/>
            <rFont val="Arial"/>
            <family val="2"/>
          </rPr>
          <t xml:space="preserve">Величина 3:
</t>
        </r>
        <r>
          <rPr>
            <sz val="8"/>
            <color indexed="81"/>
            <rFont val="Arial"/>
            <family val="2"/>
          </rPr>
          <t xml:space="preserve">a) Отрицательные последствия имеют место и обладают значительным конечным влиянием, ставя под угрозу потенциал роста
b) Производственные процессы и / или цепочка создания стоимости прерываются
c) Отношения с заинтересованными сторонами затрагиваются, требуются контрмеры 
</t>
        </r>
        <r>
          <rPr>
            <b/>
            <sz val="8"/>
            <color indexed="81"/>
            <rFont val="Arial"/>
            <family val="2"/>
          </rPr>
          <t xml:space="preserve">Величина 5:
</t>
        </r>
        <r>
          <rPr>
            <sz val="8"/>
            <color indexed="81"/>
            <rFont val="Arial"/>
            <family val="2"/>
          </rPr>
          <t xml:space="preserve">a) Отрицательные последствия возникают и ставят под угрозу дальнейшее существование компании
b) Производственные процессы и цепочка создания стоимости прерываются
c) Отношения с заинтересованными сторонами находятся под угрозой, и существует риск отзыва лицензии на осуществление деятельности
</t>
        </r>
        <r>
          <rPr>
            <sz val="8"/>
            <color indexed="81"/>
            <rFont val="Arial"/>
            <family val="2"/>
          </rPr>
          <t xml:space="preserve">
Промежуточные баллы</t>
        </r>
        <r>
          <rPr>
            <b/>
            <sz val="8"/>
            <color indexed="81"/>
            <rFont val="Arial"/>
            <family val="2"/>
          </rPr>
          <t xml:space="preserve"> от 2 до 4 </t>
        </r>
        <r>
          <rPr>
            <sz val="8"/>
            <color indexed="81"/>
            <rFont val="Arial"/>
            <family val="2"/>
          </rPr>
          <t xml:space="preserve">следует присваивать, если по сравнению с другими рисками потенциальная величина считается выше или ниже, или если выполнены не все три более высоких критерия.
</t>
        </r>
        <r>
          <rPr>
            <b/>
            <sz val="8"/>
            <color indexed="81"/>
            <rFont val="Arial"/>
            <family val="2"/>
          </rPr>
          <t xml:space="preserve">Чтобы придать дополнительный вес особенно отрицательным последствиям, умножьте их на 1,5 или 2.
</t>
        </r>
        <r>
          <rPr>
            <sz val="8"/>
            <color indexed="81"/>
            <rFont val="Arial"/>
            <family val="2"/>
          </rPr>
          <t xml:space="preserve">
</t>
        </r>
      </text>
    </comment>
    <comment ref="H2" authorId="3" shapeId="0" xr:uid="{00000000-0006-0000-0400-000007000000}">
      <text>
        <r>
          <rPr>
            <b/>
            <u/>
            <sz val="8"/>
            <color indexed="81"/>
            <rFont val="Arial"/>
            <family val="2"/>
          </rPr>
          <t>Риск (R)</t>
        </r>
        <r>
          <rPr>
            <sz val="8"/>
            <color indexed="81"/>
            <rFont val="Arial"/>
            <family val="2"/>
          </rPr>
          <t xml:space="preserve">
Умножьте значение вероятности (P) на значение величины (M)
Пример:
P = 3; M = 4; 
</t>
        </r>
        <r>
          <rPr>
            <u/>
            <sz val="8"/>
            <color indexed="81"/>
            <rFont val="Arial"/>
            <family val="2"/>
          </rPr>
          <t>R = 3*4 = 12</t>
        </r>
      </text>
    </comment>
    <comment ref="J2" authorId="4" shapeId="0" xr:uid="{00000000-0006-0000-0400-000008000000}">
      <text>
        <r>
          <rPr>
            <b/>
            <u/>
            <sz val="8"/>
            <color indexed="81"/>
            <rFont val="Arial"/>
            <family val="2"/>
          </rPr>
          <t>Приоритет</t>
        </r>
        <r>
          <rPr>
            <sz val="8"/>
            <color indexed="81"/>
            <rFont val="Arial"/>
            <family val="2"/>
          </rPr>
          <t xml:space="preserve">
</t>
        </r>
        <r>
          <rPr>
            <sz val="8"/>
            <color indexed="81"/>
            <rFont val="Arial"/>
            <family val="2"/>
          </rPr>
          <t xml:space="preserve">Укажите, какую приоритетность имеет каждый из выявленных рисков, т. е. какой должен быть первым, а какой последним.
Предложение по категориям риска:
</t>
        </r>
        <r>
          <rPr>
            <b/>
            <sz val="8"/>
            <color indexed="81"/>
            <rFont val="Arial"/>
            <family val="2"/>
          </rPr>
          <t xml:space="preserve">A </t>
        </r>
        <r>
          <rPr>
            <sz val="8"/>
            <color indexed="81"/>
            <rFont val="Arial"/>
            <family val="2"/>
          </rPr>
          <t xml:space="preserve">= Риск должен быть устранен напрямую
</t>
        </r>
        <r>
          <rPr>
            <b/>
            <sz val="8"/>
            <color indexed="81"/>
            <rFont val="Arial"/>
            <family val="2"/>
          </rPr>
          <t xml:space="preserve">B </t>
        </r>
        <r>
          <rPr>
            <sz val="8"/>
            <color indexed="81"/>
            <rFont val="Arial"/>
            <family val="2"/>
          </rPr>
          <t xml:space="preserve">= При необходимости, должны быть приняты или соблюдены меры
</t>
        </r>
        <r>
          <rPr>
            <b/>
            <sz val="8"/>
            <color indexed="81"/>
            <rFont val="Arial"/>
            <family val="2"/>
          </rPr>
          <t xml:space="preserve">C </t>
        </r>
        <r>
          <rPr>
            <sz val="8"/>
            <color indexed="81"/>
            <rFont val="Arial"/>
            <family val="2"/>
          </rPr>
          <t xml:space="preserve">= Наблюдение; при необходимости принятие беспроигрышных мер 
Приоритизация должна следовать общему правилу «чем выше оценка риска, тем выше приоритет».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adelphi</author>
  </authors>
  <commentList>
    <comment ref="C5" authorId="0" shapeId="0" xr:uid="{00000000-0006-0000-0500-000001000000}">
      <text>
        <r>
          <rPr>
            <b/>
            <u/>
            <sz val="9"/>
            <color indexed="81"/>
            <rFont val="Tahoma"/>
            <family val="2"/>
          </rPr>
          <t>Risk matrix</t>
        </r>
        <r>
          <rPr>
            <b/>
            <sz val="9"/>
            <color indexed="81"/>
            <rFont val="Tahoma"/>
            <family val="2"/>
          </rPr>
          <t xml:space="preserve">
</t>
        </r>
        <r>
          <rPr>
            <sz val="9"/>
            <color indexed="81"/>
            <rFont val="Tahoma"/>
            <family val="2"/>
          </rPr>
          <t xml:space="preserve">Please transfer the identified risks (i.e. negative business effect caused by underlying climate impacts) from sheet 2a "Risk assessment" into this table. 
Risks should be filled into the cell that corresponds with the probability and magnitude of the risk that you have idenitified  in sheet 2a.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adelphi</author>
    <author>Heike Mewes</author>
  </authors>
  <commentList>
    <comment ref="E1" authorId="0" shapeId="0" xr:uid="{00000000-0006-0000-0600-000001000000}">
      <text>
        <r>
          <rPr>
            <sz val="9"/>
            <color indexed="81"/>
            <rFont val="Tahoma"/>
            <family val="2"/>
          </rPr>
          <t xml:space="preserve">
</t>
        </r>
        <r>
          <rPr>
            <b/>
            <sz val="9"/>
            <color indexed="81"/>
            <rFont val="Tahoma"/>
            <family val="2"/>
          </rPr>
          <t xml:space="preserve">
Тип продукта / услуги / инновации</t>
        </r>
        <r>
          <rPr>
            <sz val="9"/>
            <color indexed="81"/>
            <rFont val="Tahoma"/>
            <family val="2"/>
          </rPr>
          <t xml:space="preserve">
В случае, если будет предложен новый продукт / услуга, укажите, помогает ли новый продукт / услуга клиентам вследствие того, что он/она:
- обладает свойствами с пониженной климатической уязвимостью (например, больше видов растений, устойчивых к жаре, больше металлов, устойчивых к коррозии)
- содействует адаптации (например, шлюзовые затворы, сверхлегкая одежда для ношения в жару системы кондиционирования воздуха)
- прочее
</t>
        </r>
      </text>
    </comment>
    <comment ref="B3" authorId="1" shapeId="0" xr:uid="{00000000-0006-0000-0600-000002000000}">
      <text>
        <r>
          <rPr>
            <b/>
            <u/>
            <sz val="9"/>
            <color indexed="81"/>
            <rFont val="Tahoma"/>
            <family val="2"/>
          </rPr>
          <t>Климатическое явление</t>
        </r>
        <r>
          <rPr>
            <sz val="9"/>
            <color indexed="81"/>
            <rFont val="Tahoma"/>
            <family val="2"/>
          </rPr>
          <t xml:space="preserve">
Перенесите климатические явления  из таблицы 1 «Виды воздействия в прошлом и будущем»
Подумайте о дополнительных климатических явлениях, которые могли бы оказать влияние на ваши рынки или производственные условия.</t>
        </r>
      </text>
    </comment>
    <comment ref="C3" authorId="0" shapeId="0" xr:uid="{00000000-0006-0000-0600-000003000000}">
      <text>
        <r>
          <rPr>
            <b/>
            <u/>
            <sz val="9"/>
            <color indexed="81"/>
            <rFont val="Tahoma"/>
            <family val="2"/>
          </rPr>
          <t>Ожидаемые изменения в состоянии рынка и производственных условиях</t>
        </r>
        <r>
          <rPr>
            <b/>
            <sz val="9"/>
            <color indexed="81"/>
            <rFont val="Tahoma"/>
            <family val="2"/>
          </rPr>
          <t xml:space="preserve">
</t>
        </r>
        <r>
          <rPr>
            <sz val="9"/>
            <color indexed="81"/>
            <rFont val="Tahoma"/>
            <family val="2"/>
          </rPr>
          <t xml:space="preserve">
</t>
        </r>
        <r>
          <rPr>
            <sz val="9"/>
            <color indexed="81"/>
            <rFont val="Tahoma"/>
            <family val="2"/>
          </rPr>
          <t xml:space="preserve">Пожалуйста, опишите, как климатическое явление повлияет на текущие или потенциальные будущие рынки и / или производственные условия вашей компании.
</t>
        </r>
        <r>
          <rPr>
            <b/>
            <sz val="9"/>
            <color indexed="81"/>
            <rFont val="Tahoma"/>
            <family val="2"/>
          </rPr>
          <t xml:space="preserve">Например (состояние рынка): </t>
        </r>
        <r>
          <rPr>
            <sz val="9"/>
            <color indexed="81"/>
            <rFont val="Tahoma"/>
            <family val="2"/>
          </rPr>
          <t xml:space="preserve">учащающиеся периоды аномальной жары увеличат спрос на изотонические напитки.
</t>
        </r>
        <r>
          <rPr>
            <b/>
            <sz val="9"/>
            <color indexed="81"/>
            <rFont val="Tahoma"/>
            <family val="2"/>
          </rPr>
          <t>Например (производственные условия):</t>
        </r>
        <r>
          <rPr>
            <sz val="9"/>
            <color indexed="81"/>
            <rFont val="Tahoma"/>
            <family val="2"/>
          </rPr>
          <t xml:space="preserve"> увеличение солнечного света сократит время сушки кофейной вишни.
</t>
        </r>
      </text>
    </comment>
    <comment ref="D3" authorId="0" shapeId="0" xr:uid="{00000000-0006-0000-0600-000004000000}">
      <text>
        <r>
          <rPr>
            <b/>
            <u/>
            <sz val="9"/>
            <color indexed="81"/>
            <rFont val="Tahoma"/>
            <family val="2"/>
          </rPr>
          <t>Бизнес-возможности</t>
        </r>
        <r>
          <rPr>
            <b/>
            <sz val="9"/>
            <color indexed="81"/>
            <rFont val="Tahoma"/>
            <family val="2"/>
          </rPr>
          <t xml:space="preserve">
</t>
        </r>
        <r>
          <rPr>
            <sz val="9"/>
            <color indexed="81"/>
            <rFont val="Tahoma"/>
            <family val="2"/>
          </rPr>
          <t xml:space="preserve">Если изменение климата влияет на спрос на рынке, опишите идеи для новых услуг или продуктов, которые отражают новую рыночную ситуацию.
</t>
        </r>
        <r>
          <rPr>
            <b/>
            <sz val="9"/>
            <color indexed="81"/>
            <rFont val="Tahoma"/>
            <family val="2"/>
          </rPr>
          <t>Например:</t>
        </r>
        <r>
          <rPr>
            <sz val="9"/>
            <color indexed="81"/>
            <rFont val="Tahoma"/>
            <family val="2"/>
          </rPr>
          <t xml:space="preserve"> разработка нового изотонического напитка
Если изменение климата положительно сказывается на ваших производственных условиях, опишите, как ваша компания может использовать эти изменения.
</t>
        </r>
        <r>
          <rPr>
            <b/>
            <sz val="9"/>
            <color indexed="81"/>
            <rFont val="Tahoma"/>
            <family val="2"/>
          </rPr>
          <t>Например:</t>
        </r>
        <r>
          <rPr>
            <sz val="9"/>
            <color indexed="81"/>
            <rFont val="Tahoma"/>
            <family val="2"/>
          </rPr>
          <t xml:space="preserve"> увеличение площади сушки кофейной вишни на улице
</t>
        </r>
      </text>
    </comment>
    <comment ref="H3" authorId="0" shapeId="0" xr:uid="{00000000-0006-0000-0600-000005000000}">
      <text>
        <r>
          <rPr>
            <b/>
            <sz val="9"/>
            <color indexed="81"/>
            <rFont val="Tahoma"/>
            <family val="2"/>
          </rPr>
          <t xml:space="preserve">Сроки / срочность
</t>
        </r>
        <r>
          <rPr>
            <sz val="9"/>
            <color indexed="81"/>
            <rFont val="Tahoma"/>
            <family val="2"/>
          </rPr>
          <t xml:space="preserve">Опишите, когда новый продукт / услуга должны быть предоставлены, чтобы быть конкурентоспособными на рынке.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Heike Mewes</author>
    <author>adelphi</author>
    <author xml:space="preserve"> nitsnatsnok</author>
  </authors>
  <commentList>
    <comment ref="K1" authorId="0" shapeId="0" xr:uid="{00000000-0006-0000-0700-000001000000}">
      <text>
        <r>
          <rPr>
            <b/>
            <u/>
            <sz val="9"/>
            <color indexed="81"/>
            <rFont val="Arial"/>
            <family val="2"/>
          </rPr>
          <t xml:space="preserve">Осуществимость
</t>
        </r>
        <r>
          <rPr>
            <sz val="9"/>
            <color indexed="81"/>
            <rFont val="Arial"/>
            <family val="2"/>
          </rPr>
          <t xml:space="preserve">Предложение: </t>
        </r>
        <r>
          <rPr>
            <b/>
            <sz val="9"/>
            <color indexed="81"/>
            <rFont val="Arial"/>
            <family val="2"/>
          </rPr>
          <t xml:space="preserve">Используйте систему баллов от 0 до 5 </t>
        </r>
        <r>
          <rPr>
            <sz val="9"/>
            <color indexed="81"/>
            <rFont val="Arial"/>
            <family val="2"/>
          </rPr>
          <t xml:space="preserve">:
</t>
        </r>
        <r>
          <rPr>
            <b/>
            <sz val="9"/>
            <color indexed="81"/>
            <rFont val="Arial"/>
            <family val="2"/>
          </rPr>
          <t>0</t>
        </r>
        <r>
          <rPr>
            <sz val="9"/>
            <color indexed="81"/>
            <rFont val="Arial"/>
            <family val="2"/>
          </rPr>
          <t xml:space="preserve"> = мера не осуществима
</t>
        </r>
        <r>
          <rPr>
            <b/>
            <sz val="9"/>
            <color indexed="81"/>
            <rFont val="Arial"/>
            <family val="2"/>
          </rPr>
          <t>1</t>
        </r>
        <r>
          <rPr>
            <sz val="9"/>
            <color indexed="81"/>
            <rFont val="Arial"/>
            <family val="2"/>
          </rPr>
          <t xml:space="preserve"> = очень низкая осуществимость
</t>
        </r>
        <r>
          <rPr>
            <b/>
            <sz val="9"/>
            <color indexed="81"/>
            <rFont val="Arial"/>
            <family val="2"/>
          </rPr>
          <t>2</t>
        </r>
        <r>
          <rPr>
            <sz val="9"/>
            <color indexed="81"/>
            <rFont val="Arial"/>
            <family val="2"/>
          </rPr>
          <t xml:space="preserve"> = низкая осуществимость
</t>
        </r>
        <r>
          <rPr>
            <b/>
            <sz val="9"/>
            <color indexed="81"/>
            <rFont val="Arial"/>
            <family val="2"/>
          </rPr>
          <t>3</t>
        </r>
        <r>
          <rPr>
            <sz val="9"/>
            <color indexed="81"/>
            <rFont val="Arial"/>
            <family val="2"/>
          </rPr>
          <t xml:space="preserve"> = средняя осуществимость
</t>
        </r>
        <r>
          <rPr>
            <b/>
            <sz val="9"/>
            <color indexed="81"/>
            <rFont val="Arial"/>
            <family val="2"/>
          </rPr>
          <t>4</t>
        </r>
        <r>
          <rPr>
            <sz val="9"/>
            <color indexed="81"/>
            <rFont val="Arial"/>
            <family val="2"/>
          </rPr>
          <t xml:space="preserve"> = высокая осуществимость
</t>
        </r>
        <r>
          <rPr>
            <b/>
            <sz val="9"/>
            <color indexed="81"/>
            <rFont val="Arial"/>
            <family val="2"/>
          </rPr>
          <t>5</t>
        </r>
        <r>
          <rPr>
            <sz val="9"/>
            <color indexed="81"/>
            <rFont val="Arial"/>
            <family val="2"/>
          </rPr>
          <t xml:space="preserve"> = очень высокая осуществимость</t>
        </r>
      </text>
    </comment>
    <comment ref="Q1" authorId="0" shapeId="0" xr:uid="{00000000-0006-0000-0700-000002000000}">
      <text>
        <r>
          <rPr>
            <b/>
            <sz val="9"/>
            <color indexed="81"/>
            <rFont val="Arial"/>
            <family val="2"/>
          </rPr>
          <t>Положительные побочные эффекты:</t>
        </r>
        <r>
          <rPr>
            <sz val="9"/>
            <color indexed="81"/>
            <rFont val="Arial"/>
            <family val="2"/>
          </rPr>
          <t xml:space="preserve">
Предложение: Используйте систему баллов от 1 до 3:
1 = очень ограниченные дополнительные выгоды для компании
2 = средние дополнительные выгоды для компании
3 = существенные дополнительные выгоды для компании</t>
        </r>
      </text>
    </comment>
    <comment ref="AA1" authorId="0" shapeId="0" xr:uid="{00000000-0006-0000-0700-000003000000}">
      <text>
        <r>
          <rPr>
            <b/>
            <sz val="9"/>
            <color indexed="81"/>
            <rFont val="Arial"/>
            <family val="2"/>
          </rPr>
          <t>Отрицательные побочные эффекты:</t>
        </r>
        <r>
          <rPr>
            <sz val="9"/>
            <color indexed="81"/>
            <rFont val="Arial"/>
            <family val="2"/>
          </rPr>
          <t xml:space="preserve">
</t>
        </r>
        <r>
          <rPr>
            <sz val="9"/>
            <color indexed="81"/>
            <rFont val="Arial"/>
            <family val="2"/>
          </rPr>
          <t xml:space="preserve">
Предложение: Используйте систему баллов от -1 до -3:
</t>
        </r>
        <r>
          <rPr>
            <b/>
            <sz val="9"/>
            <color indexed="81"/>
            <rFont val="Arial"/>
            <family val="2"/>
          </rPr>
          <t>- 1</t>
        </r>
        <r>
          <rPr>
            <sz val="9"/>
            <color indexed="81"/>
            <rFont val="Arial"/>
            <family val="2"/>
          </rPr>
          <t xml:space="preserve"> = очень ограниченные отрицательные побочные эффекты
</t>
        </r>
        <r>
          <rPr>
            <b/>
            <sz val="9"/>
            <color indexed="81"/>
            <rFont val="Arial"/>
            <family val="2"/>
          </rPr>
          <t>- 2</t>
        </r>
        <r>
          <rPr>
            <sz val="9"/>
            <color indexed="81"/>
            <rFont val="Arial"/>
            <family val="2"/>
          </rPr>
          <t xml:space="preserve"> = средние отрицательные побочные эффекты
</t>
        </r>
        <r>
          <rPr>
            <b/>
            <sz val="9"/>
            <color indexed="81"/>
            <rFont val="Arial"/>
            <family val="2"/>
          </rPr>
          <t>- 3</t>
        </r>
        <r>
          <rPr>
            <sz val="9"/>
            <color indexed="81"/>
            <rFont val="Arial"/>
            <family val="2"/>
          </rPr>
          <t xml:space="preserve"> = существенные отрицательные побочные эффекты
</t>
        </r>
      </text>
    </comment>
    <comment ref="E2" authorId="1" shapeId="0" xr:uid="{00000000-0006-0000-0700-000004000000}">
      <text>
        <r>
          <rPr>
            <b/>
            <u/>
            <sz val="9"/>
            <color indexed="81"/>
            <rFont val="Tahoma"/>
            <family val="2"/>
          </rPr>
          <t>Технологический уровень</t>
        </r>
        <r>
          <rPr>
            <b/>
            <sz val="9"/>
            <color indexed="81"/>
            <rFont val="Tahoma"/>
            <family val="2"/>
          </rPr>
          <t xml:space="preserve">
</t>
        </r>
        <r>
          <rPr>
            <sz val="9"/>
            <color indexed="81"/>
            <rFont val="Tahoma"/>
            <family val="2"/>
          </rPr>
          <t xml:space="preserve">Укажите, является ли мера низко-, средне- или высокотехнологичной
Например:
- Тренинги по охране труда и технике безопасности для сотрудников (низкая технологичность)
- Установка шлюзовых затворов (средняя технологичность)
- Установка и интеграция новой энергоэффективной техники (высокая технологичность)
</t>
        </r>
      </text>
    </comment>
    <comment ref="I2" authorId="0" shapeId="0" xr:uid="{00000000-0006-0000-0700-000005000000}">
      <text>
        <r>
          <rPr>
            <b/>
            <u/>
            <sz val="9"/>
            <color indexed="81"/>
            <rFont val="Arial"/>
            <family val="2"/>
          </rPr>
          <t>Эффективность</t>
        </r>
        <r>
          <rPr>
            <sz val="9"/>
            <color indexed="81"/>
            <rFont val="Arial"/>
            <family val="2"/>
          </rPr>
          <t xml:space="preserve">
Предложение: </t>
        </r>
        <r>
          <rPr>
            <b/>
            <sz val="9"/>
            <color indexed="81"/>
            <rFont val="Arial"/>
            <family val="2"/>
          </rPr>
          <t>Используйте систему баллов от 0 до 5:</t>
        </r>
        <r>
          <rPr>
            <sz val="9"/>
            <color indexed="81"/>
            <rFont val="Arial"/>
            <family val="2"/>
          </rPr>
          <t xml:space="preserve">
0 = нет эффекта для снижения соответствующего риска
</t>
        </r>
        <r>
          <rPr>
            <b/>
            <sz val="9"/>
            <color indexed="81"/>
            <rFont val="Arial"/>
            <family val="2"/>
          </rPr>
          <t>1</t>
        </r>
        <r>
          <rPr>
            <sz val="9"/>
            <color indexed="81"/>
            <rFont val="Arial"/>
            <family val="2"/>
          </rPr>
          <t xml:space="preserve"> = очень ограниченный эффект для снижения соответствующего риска
</t>
        </r>
        <r>
          <rPr>
            <b/>
            <sz val="9"/>
            <color indexed="81"/>
            <rFont val="Arial"/>
            <family val="2"/>
          </rPr>
          <t>2</t>
        </r>
        <r>
          <rPr>
            <sz val="9"/>
            <color indexed="81"/>
            <rFont val="Arial"/>
            <family val="2"/>
          </rPr>
          <t xml:space="preserve"> = ограниченный эффект для снижения соответствующего риска
</t>
        </r>
        <r>
          <rPr>
            <b/>
            <sz val="9"/>
            <color indexed="81"/>
            <rFont val="Arial"/>
            <family val="2"/>
          </rPr>
          <t>3</t>
        </r>
        <r>
          <rPr>
            <sz val="9"/>
            <color indexed="81"/>
            <rFont val="Arial"/>
            <family val="2"/>
          </rPr>
          <t xml:space="preserve"> = средний эффект для снижения риска
</t>
        </r>
        <r>
          <rPr>
            <b/>
            <sz val="9"/>
            <color indexed="81"/>
            <rFont val="Arial"/>
            <family val="2"/>
          </rPr>
          <t>4</t>
        </r>
        <r>
          <rPr>
            <sz val="9"/>
            <color indexed="81"/>
            <rFont val="Arial"/>
            <family val="2"/>
          </rPr>
          <t xml:space="preserve"> = сильный эффект для снижения соответствующего риска
</t>
        </r>
        <r>
          <rPr>
            <b/>
            <sz val="9"/>
            <color indexed="81"/>
            <rFont val="Arial"/>
            <family val="2"/>
          </rPr>
          <t>5</t>
        </r>
        <r>
          <rPr>
            <sz val="9"/>
            <color indexed="81"/>
            <rFont val="Arial"/>
            <family val="2"/>
          </rPr>
          <t xml:space="preserve"> = очень сильный эффект для снижения соответствующего риска
</t>
        </r>
        <r>
          <rPr>
            <b/>
            <sz val="9"/>
            <color indexed="81"/>
            <rFont val="Arial"/>
            <family val="2"/>
          </rPr>
          <t xml:space="preserve">Поскольку эффективность является наиболее важным критерием для определения приоритетов ваших мер по адаптации, вы можете придать дополнительный вес мерам, являющимся высокоэффективными, например, умножив их значения на 1,5 или 2.
</t>
        </r>
      </text>
    </comment>
    <comment ref="K2" authorId="1" shapeId="0" xr:uid="{00000000-0006-0000-0700-000006000000}">
      <text>
        <r>
          <rPr>
            <b/>
            <u/>
            <sz val="9"/>
            <color indexed="81"/>
            <rFont val="Tahoma"/>
            <family val="2"/>
          </rPr>
          <t>Технологическая осуществимость</t>
        </r>
        <r>
          <rPr>
            <sz val="9"/>
            <color indexed="81"/>
            <rFont val="Tahoma"/>
            <family val="2"/>
          </rPr>
          <t xml:space="preserve">
Укажите, насколько просто установить и использовать технологию, необходимую для этой меры.
Предложение: </t>
        </r>
        <r>
          <rPr>
            <b/>
            <sz val="9"/>
            <color indexed="81"/>
            <rFont val="Tahoma"/>
            <family val="2"/>
          </rPr>
          <t>используйте систему баллов от 0 до 5:
0</t>
        </r>
        <r>
          <rPr>
            <sz val="9"/>
            <color indexed="81"/>
            <rFont val="Tahoma"/>
            <family val="2"/>
          </rPr>
          <t xml:space="preserve"> = у компании нет технических средств для разработки продукта / услуги / инновации
</t>
        </r>
        <r>
          <rPr>
            <b/>
            <sz val="9"/>
            <color indexed="81"/>
            <rFont val="Tahoma"/>
            <family val="2"/>
          </rPr>
          <t>1</t>
        </r>
        <r>
          <rPr>
            <sz val="9"/>
            <color indexed="81"/>
            <rFont val="Tahoma"/>
            <family val="2"/>
          </rPr>
          <t xml:space="preserve"> = у компании очень мало необходимых технических средств
</t>
        </r>
        <r>
          <rPr>
            <b/>
            <sz val="9"/>
            <color indexed="81"/>
            <rFont val="Tahoma"/>
            <family val="2"/>
          </rPr>
          <t>2</t>
        </r>
        <r>
          <rPr>
            <sz val="9"/>
            <color indexed="81"/>
            <rFont val="Tahoma"/>
            <family val="2"/>
          </rPr>
          <t xml:space="preserve"> = компания имеет несколько необходимых технических средств
</t>
        </r>
        <r>
          <rPr>
            <b/>
            <sz val="9"/>
            <color indexed="81"/>
            <rFont val="Tahoma"/>
            <family val="2"/>
          </rPr>
          <t>3</t>
        </r>
        <r>
          <rPr>
            <sz val="9"/>
            <color indexed="81"/>
            <rFont val="Tahoma"/>
            <family val="2"/>
          </rPr>
          <t xml:space="preserve"> = компания обладает многими необходимыми техническими средствами, но многих не хватает
</t>
        </r>
        <r>
          <rPr>
            <b/>
            <sz val="9"/>
            <color indexed="81"/>
            <rFont val="Tahoma"/>
            <family val="2"/>
          </rPr>
          <t>4</t>
        </r>
        <r>
          <rPr>
            <sz val="9"/>
            <color indexed="81"/>
            <rFont val="Tahoma"/>
            <family val="2"/>
          </rPr>
          <t xml:space="preserve"> = компания обладает большой частью необходимых технических средств
</t>
        </r>
        <r>
          <rPr>
            <b/>
            <sz val="9"/>
            <color indexed="81"/>
            <rFont val="Tahoma"/>
            <family val="2"/>
          </rPr>
          <t>5</t>
        </r>
        <r>
          <rPr>
            <sz val="9"/>
            <color indexed="81"/>
            <rFont val="Tahoma"/>
            <family val="2"/>
          </rPr>
          <t xml:space="preserve"> = компания обладает всеми или почти всеми необходимыми техническими средствами, и основные компетенции компании могут быть использованы
</t>
        </r>
      </text>
    </comment>
    <comment ref="L2" authorId="1" shapeId="0" xr:uid="{00000000-0006-0000-0700-000007000000}">
      <text>
        <r>
          <rPr>
            <b/>
            <u/>
            <sz val="9"/>
            <color indexed="81"/>
            <rFont val="Tahoma"/>
            <family val="2"/>
          </rPr>
          <t>Организационная осуществимость</t>
        </r>
        <r>
          <rPr>
            <sz val="9"/>
            <color indexed="81"/>
            <rFont val="Tahoma"/>
            <family val="2"/>
          </rPr>
          <t xml:space="preserve">
Укажите, насколько легко планировать и реализовывать организационные и управленческие аспекты меры, например, выбор адекватных каналов сбыта и доставки для новых продуктов.
Предложение: используйте систему баллов от 0 до 5:
</t>
        </r>
        <r>
          <rPr>
            <b/>
            <sz val="9"/>
            <color indexed="81"/>
            <rFont val="Tahoma"/>
            <family val="2"/>
          </rPr>
          <t xml:space="preserve">0 </t>
        </r>
        <r>
          <rPr>
            <sz val="9"/>
            <color indexed="81"/>
            <rFont val="Tahoma"/>
            <family val="2"/>
          </rPr>
          <t xml:space="preserve">= организационные возможности и ресурсы для разработки / интеграции продукта / услуги / инновации отсутствуют
</t>
        </r>
        <r>
          <rPr>
            <b/>
            <sz val="9"/>
            <color indexed="81"/>
            <rFont val="Tahoma"/>
            <family val="2"/>
          </rPr>
          <t>1</t>
        </r>
        <r>
          <rPr>
            <sz val="9"/>
            <color indexed="81"/>
            <rFont val="Tahoma"/>
            <family val="2"/>
          </rPr>
          <t xml:space="preserve"> = очень ограниченная доступность необходимых организационных возможностей и ресурсов и сложность их наращивания
</t>
        </r>
        <r>
          <rPr>
            <b/>
            <sz val="9"/>
            <color indexed="81"/>
            <rFont val="Tahoma"/>
            <family val="2"/>
          </rPr>
          <t>2</t>
        </r>
        <r>
          <rPr>
            <sz val="9"/>
            <color indexed="81"/>
            <rFont val="Tahoma"/>
            <family val="2"/>
          </rPr>
          <t xml:space="preserve"> = ограниченная доступность необходимых организационных возможностей и ресурсов и возможность их наращивания
</t>
        </r>
        <r>
          <rPr>
            <b/>
            <sz val="9"/>
            <color indexed="81"/>
            <rFont val="Tahoma"/>
            <family val="2"/>
          </rPr>
          <t>3</t>
        </r>
        <r>
          <rPr>
            <sz val="9"/>
            <color indexed="81"/>
            <rFont val="Tahoma"/>
            <family val="2"/>
          </rPr>
          <t xml:space="preserve"> = средняя доступность необходимых организационных возможностей и ресурсов и возможность интеграции в существующие процессы
</t>
        </r>
        <r>
          <rPr>
            <b/>
            <sz val="9"/>
            <color indexed="81"/>
            <rFont val="Tahoma"/>
            <family val="2"/>
          </rPr>
          <t>4</t>
        </r>
        <r>
          <rPr>
            <sz val="9"/>
            <color indexed="81"/>
            <rFont val="Tahoma"/>
            <family val="2"/>
          </rPr>
          <t xml:space="preserve"> = высокая доступность необходимых организационных возможностей и ресурсов
</t>
        </r>
        <r>
          <rPr>
            <b/>
            <sz val="9"/>
            <color indexed="81"/>
            <rFont val="Tahoma"/>
            <family val="2"/>
          </rPr>
          <t>5</t>
        </r>
        <r>
          <rPr>
            <sz val="9"/>
            <color indexed="81"/>
            <rFont val="Tahoma"/>
            <family val="2"/>
          </rPr>
          <t xml:space="preserve"> = очень высокая доступность необходимых организационных возможностей и ресурсов и простая интеграция в существующие процессы
</t>
        </r>
      </text>
    </comment>
    <comment ref="B5" authorId="2" shapeId="0" xr:uid="{00000000-0006-0000-0700-000008000000}">
      <text>
        <r>
          <rPr>
            <b/>
            <u/>
            <sz val="8"/>
            <color indexed="81"/>
            <rFont val="Tahoma"/>
            <family val="2"/>
          </rPr>
          <t>Отрицательные последствия для бизнеса /Риски</t>
        </r>
        <r>
          <rPr>
            <sz val="8"/>
            <color indexed="81"/>
            <rFont val="Tahoma"/>
            <family val="2"/>
          </rPr>
          <t xml:space="preserve">
Перенесите отрицательные последствия для бизнеса / риски, которые вы хотите оценить, из таблицы 2a «Оценка рисков». 
</t>
        </r>
      </text>
    </comment>
    <comment ref="C5" authorId="1" shapeId="0" xr:uid="{00000000-0006-0000-0700-000009000000}">
      <text>
        <r>
          <rPr>
            <b/>
            <u/>
            <sz val="9"/>
            <color indexed="81"/>
            <rFont val="Tahoma"/>
            <family val="2"/>
          </rPr>
          <t>Приоритет</t>
        </r>
        <r>
          <rPr>
            <b/>
            <sz val="9"/>
            <color indexed="81"/>
            <rFont val="Tahoma"/>
            <family val="2"/>
          </rPr>
          <t xml:space="preserve">
</t>
        </r>
        <r>
          <rPr>
            <sz val="9"/>
            <color indexed="81"/>
            <rFont val="Tahoma"/>
            <family val="2"/>
          </rPr>
          <t>Перенесите соответствующий приоритет последствия для бизнеса.</t>
        </r>
      </text>
    </comment>
    <comment ref="D5" authorId="1" shapeId="0" xr:uid="{00000000-0006-0000-0700-00000A000000}">
      <text>
        <r>
          <rPr>
            <b/>
            <u/>
            <sz val="9"/>
            <color indexed="81"/>
            <rFont val="Tahoma"/>
            <family val="2"/>
          </rPr>
          <t>Меры по адаптации</t>
        </r>
        <r>
          <rPr>
            <b/>
            <sz val="9"/>
            <color indexed="81"/>
            <rFont val="Tahoma"/>
            <family val="2"/>
          </rPr>
          <t xml:space="preserve">
</t>
        </r>
        <r>
          <rPr>
            <sz val="9"/>
            <color indexed="81"/>
            <rFont val="Tahoma"/>
            <family val="2"/>
          </rPr>
          <t xml:space="preserve">Определите меры по устранению выявленных отрицательных последствий изменения климата для бизнеса. Это могут быть те же самые или похожие меры, которые описаны в таблице 1. Вместе с тем, вам также следует проработать новые эффективные меры для подготовки вашей компании к изменению климата!
Например:
Установка шлюзовых затворов для защиты предприятия от наводнений.
Указывайте каждую меру в отдельной строке.
</t>
        </r>
      </text>
    </comment>
    <comment ref="AF5" authorId="0" shapeId="0" xr:uid="{00000000-0006-0000-0700-00000B000000}">
      <text>
        <r>
          <rPr>
            <b/>
            <u/>
            <sz val="9"/>
            <color indexed="81"/>
            <rFont val="Arial"/>
            <family val="2"/>
          </rPr>
          <t xml:space="preserve">Сумма
</t>
        </r>
        <r>
          <rPr>
            <sz val="9"/>
            <color indexed="81"/>
            <rFont val="Arial"/>
            <family val="2"/>
          </rPr>
          <t xml:space="preserve">
</t>
        </r>
        <r>
          <rPr>
            <b/>
            <sz val="9"/>
            <color indexed="81"/>
            <rFont val="Arial"/>
            <family val="2"/>
          </rPr>
          <t>Сложите</t>
        </r>
        <r>
          <rPr>
            <sz val="9"/>
            <color indexed="81"/>
            <rFont val="Arial"/>
            <family val="2"/>
          </rPr>
          <t xml:space="preserve"> баллы, присвоенные за «эффективность», «осуществимость» и «положительные побочные эффекты».
</t>
        </r>
        <r>
          <rPr>
            <b/>
            <sz val="9"/>
            <color indexed="81"/>
            <rFont val="Arial"/>
            <family val="2"/>
          </rPr>
          <t>Вычтите</t>
        </r>
        <r>
          <rPr>
            <sz val="9"/>
            <color indexed="81"/>
            <rFont val="Arial"/>
            <family val="2"/>
          </rPr>
          <t xml:space="preserve"> баллы за «отрицательные побочные эффекты».
</t>
        </r>
      </text>
    </comment>
    <comment ref="AG5" authorId="0" shapeId="0" xr:uid="{00000000-0006-0000-0700-00000C000000}">
      <text>
        <r>
          <rPr>
            <b/>
            <u/>
            <sz val="9"/>
            <color indexed="81"/>
            <rFont val="Tahoma"/>
            <family val="2"/>
          </rPr>
          <t xml:space="preserve">Приоритет
</t>
        </r>
        <r>
          <rPr>
            <sz val="9"/>
            <color indexed="81"/>
            <rFont val="Tahoma"/>
            <family val="2"/>
          </rPr>
          <t xml:space="preserve">Предложение по категориям риска:
</t>
        </r>
        <r>
          <rPr>
            <b/>
            <sz val="9"/>
            <color indexed="81"/>
            <rFont val="Tahoma"/>
            <family val="2"/>
          </rPr>
          <t xml:space="preserve">A </t>
        </r>
        <r>
          <rPr>
            <sz val="9"/>
            <color indexed="81"/>
            <rFont val="Tahoma"/>
            <family val="2"/>
          </rPr>
          <t xml:space="preserve">= Мера с высоким приоритетом
</t>
        </r>
        <r>
          <rPr>
            <b/>
            <sz val="9"/>
            <color indexed="81"/>
            <rFont val="Tahoma"/>
            <family val="2"/>
          </rPr>
          <t xml:space="preserve">B </t>
        </r>
        <r>
          <rPr>
            <sz val="9"/>
            <color indexed="81"/>
            <rFont val="Tahoma"/>
            <family val="2"/>
          </rPr>
          <t xml:space="preserve">= Мера должна быть реализована после того, как высокоприоритетные меры будут реализованы или запланированы 
</t>
        </r>
        <r>
          <rPr>
            <b/>
            <sz val="9"/>
            <color indexed="81"/>
            <rFont val="Tahoma"/>
            <family val="2"/>
          </rPr>
          <t>C</t>
        </r>
        <r>
          <rPr>
            <sz val="9"/>
            <color indexed="81"/>
            <rFont val="Tahoma"/>
            <family val="2"/>
          </rPr>
          <t xml:space="preserve"> = меры с низким приоритетом; осуществляются только в том случае, если они считаются полезными и выполнимыми после реализации мер более высокого приоритета
Приоритизация должна следовать некоторым общим правилам:
1) При сравнении </t>
        </r>
        <r>
          <rPr>
            <u/>
            <sz val="9"/>
            <color indexed="81"/>
            <rFont val="Tahoma"/>
            <family val="2"/>
          </rPr>
          <t xml:space="preserve">разных мер адаптации для одного и того же риска </t>
        </r>
        <r>
          <rPr>
            <sz val="9"/>
            <color indexed="81"/>
            <rFont val="Tahoma"/>
            <family val="2"/>
          </rPr>
          <t xml:space="preserve">следуйте правилу «чем выше оценка, тем выше приоритет» - это позволяет определить «лучшую» меру адаптации для одного риска.
2) При сравнении </t>
        </r>
        <r>
          <rPr>
            <u/>
            <sz val="9"/>
            <color indexed="81"/>
            <rFont val="Tahoma"/>
            <family val="2"/>
          </rPr>
          <t xml:space="preserve">различных рисков </t>
        </r>
        <r>
          <rPr>
            <sz val="9"/>
            <color indexed="81"/>
            <rFont val="Tahoma"/>
            <family val="2"/>
          </rPr>
          <t>все меры, которые имеют высокую оценку и направлены на риски приоритета А, должны быть отмечены буквой «А», потому что компания непременно должна адаптироваться ко всем своим наиболее важным рискам.</t>
        </r>
      </text>
    </comment>
    <comment ref="AJ5" authorId="1" shapeId="0" xr:uid="{00000000-0006-0000-0700-00000D000000}">
      <text>
        <r>
          <rPr>
            <b/>
            <u/>
            <sz val="9"/>
            <color indexed="81"/>
            <rFont val="Tahoma"/>
            <family val="2"/>
          </rPr>
          <t>Проводить ли анализ затрат и выгод (АЗВ)?</t>
        </r>
        <r>
          <rPr>
            <b/>
            <sz val="9"/>
            <color indexed="81"/>
            <rFont val="Tahoma"/>
            <family val="2"/>
          </rPr>
          <t xml:space="preserve">
</t>
        </r>
        <r>
          <rPr>
            <sz val="9"/>
            <color indexed="81"/>
            <rFont val="Tahoma"/>
            <family val="2"/>
          </rPr>
          <t xml:space="preserve">Укажите, желаете ли вы провести АЗВ применительно к мере по адаптации.
</t>
        </r>
        <r>
          <rPr>
            <b/>
            <sz val="9"/>
            <color indexed="81"/>
            <rFont val="Tahoma"/>
            <family val="2"/>
          </rPr>
          <t xml:space="preserve">Предложение: </t>
        </r>
        <r>
          <rPr>
            <sz val="9"/>
            <color indexed="81"/>
            <rFont val="Tahoma"/>
            <family val="2"/>
          </rPr>
          <t xml:space="preserve">Начните с мер, которые напрямую снижают затраты или генерируют доходы независимо от изменения климата. Эти меры будут полезны для вашей компании независимо от того, произойдет ли изменение климата в соответствии с прогнозом или нет.
</t>
        </r>
        <r>
          <rPr>
            <b/>
            <sz val="9"/>
            <color indexed="81"/>
            <rFont val="Tahoma"/>
            <family val="2"/>
          </rPr>
          <t xml:space="preserve">
Например:</t>
        </r>
        <r>
          <rPr>
            <sz val="9"/>
            <color indexed="81"/>
            <rFont val="Tahoma"/>
            <family val="2"/>
          </rPr>
          <t xml:space="preserve">
Установка более энергоэффективного оборудования - уменьшает зависимость от электроснабжения и снижает затраты на электроэнергию.</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adelphi</author>
    <author>Heike Mewes</author>
  </authors>
  <commentList>
    <comment ref="D2" authorId="0" shapeId="0" xr:uid="{00000000-0006-0000-0800-000001000000}">
      <text>
        <r>
          <rPr>
            <b/>
            <u/>
            <sz val="9"/>
            <color indexed="81"/>
            <rFont val="Tahoma"/>
            <family val="2"/>
          </rPr>
          <t>Лополнительная прибыль</t>
        </r>
        <r>
          <rPr>
            <sz val="9"/>
            <color indexed="81"/>
            <rFont val="Tahoma"/>
            <family val="2"/>
          </rPr>
          <t xml:space="preserve">
Укажите, какую дополнительную прибыль эта мера принесет компании. Прибыль определяется как доход за вычетом затрат. Дополнительную прибыль следует сравнивать с обычной прибылью компании, чтобы оценить ее актуальность.
В случае нового продукта / услуги, учитывайте 1) рыночный спрос и 2) конкуренцию при оценке потенциальных доходов. Высокий рыночный спрос и низкая конкуренция положительно влияют на потенциальный доход, в то время как низкий рыночный спрос и высокая конкуренция могут серьезно ограничить потенциальный доход.
Предложение: Используйте систему баллов от 1 до 5.
Для значений 1, 3 и 5 можно использовать следующие описания:
</t>
        </r>
        <r>
          <rPr>
            <b/>
            <sz val="9"/>
            <color indexed="81"/>
            <rFont val="Tahoma"/>
            <family val="2"/>
          </rPr>
          <t xml:space="preserve">1: дополнительная прибыль будет представлять лишь незначительный интерес для компании
</t>
        </r>
        <r>
          <rPr>
            <sz val="9"/>
            <color indexed="81"/>
            <rFont val="Tahoma"/>
            <family val="2"/>
          </rPr>
          <t xml:space="preserve">а) доход будет представлять лишь незначительный интерес для компании, например, потому что рыночного спроса на продукт, услугу или инновации еще не существует и / или потому что существует очень сильная конкуренция со стороны других компаний
b) Затраты на реализацию меры будут высокими как в начале, так и в течение срока действия меры.
</t>
        </r>
        <r>
          <rPr>
            <b/>
            <sz val="9"/>
            <color indexed="81"/>
            <rFont val="Tahoma"/>
            <family val="2"/>
          </rPr>
          <t xml:space="preserve">3: дополнительная прибыль будет актуальна для компании
</t>
        </r>
        <r>
          <rPr>
            <sz val="9"/>
            <color indexed="81"/>
            <rFont val="Tahoma"/>
            <family val="2"/>
          </rPr>
          <t xml:space="preserve">а) Полученный доход будет актуален для компании, например, потому что рыночный спрос на продукт, услугу или инновации уже существует и / или потому что конкуренция находится на среднем и управляемом уровне
b) Затраты на реализацию меры все еще относительно высоки, но, вероятно, могут окупиться в течение следующих 10-15 лет
</t>
        </r>
        <r>
          <rPr>
            <b/>
            <sz val="9"/>
            <color indexed="81"/>
            <rFont val="Tahoma"/>
            <family val="2"/>
          </rPr>
          <t>5: дополнительная прибыль была бы важна и могла бы привести к смене основного вида деятельности компании</t>
        </r>
        <r>
          <rPr>
            <sz val="9"/>
            <color indexed="81"/>
            <rFont val="Tahoma"/>
            <family val="2"/>
          </rPr>
          <t xml:space="preserve">
a) Полученный доход был бы важен и мог бы привести к смене основного вида деятельности компании, например. потому что рыночный спрос на продукт, услугу или инновации уже высок и / или потому что практически нет конкуренции
b) Затраты на реализацию меры являются низкими по сравнению с дополнительными доходами и могут быть возмещены немедленно или в течение первого года.
Промежуточные баллы от 2 до 4 следует присваивать, если выполнен только один критерий с более высокой оценкой. В случае мер с очень хорошим доходом, но высокими затратами, и наоборот, вы можете применить оценку «3» или использовать более высокую / более низкую оценку в зависимости от того, хотите ли вы уделять больше внимания доходам или расходам. В любом случае, пожалуйста, поясните такие особенности в комментариях.
Поскольку потенциальная прибыль является наиболее важным критерием приоритизации ваших мер, вы можете придать дополнительный вес более прибыльным мерам умножив их на 2.</t>
        </r>
      </text>
    </comment>
    <comment ref="E2" authorId="0" shapeId="0" xr:uid="{00000000-0006-0000-0800-000002000000}">
      <text>
        <r>
          <rPr>
            <b/>
            <u/>
            <sz val="9"/>
            <color indexed="81"/>
            <rFont val="Tahoma"/>
            <family val="2"/>
          </rPr>
          <t xml:space="preserve">Технологическая осуществимость
</t>
        </r>
        <r>
          <rPr>
            <sz val="9"/>
            <color indexed="81"/>
            <rFont val="Tahoma"/>
            <family val="2"/>
          </rPr>
          <t xml:space="preserve">Укажите, насколько просто установить и использовать технологию, необходимую для этой меры.
Предложение: используйте систему баллов от 0 до 5:
0 = у компании нет технических средств для разработки продукта / услуги / инновации
1 = у компании очень мало необходимых технических средств
2 = компания имеет несколько необходимых технических средств
3 = компания обладает многими необходимыми техническими средствами, но многих не хватает
4 = компания обладает большой частью необходимых технических средств
5 = компания обладает всеми или почти всеми необходимыми техническими средствами, и основные компетенции компании могут быть использованы
</t>
        </r>
      </text>
    </comment>
    <comment ref="F2" authorId="0" shapeId="0" xr:uid="{00000000-0006-0000-0800-000003000000}">
      <text>
        <r>
          <rPr>
            <b/>
            <u/>
            <sz val="9"/>
            <color indexed="81"/>
            <rFont val="Tahoma"/>
            <family val="2"/>
          </rPr>
          <t>Организационная осуществимость</t>
        </r>
        <r>
          <rPr>
            <sz val="9"/>
            <color indexed="81"/>
            <rFont val="Tahoma"/>
            <family val="2"/>
          </rPr>
          <t xml:space="preserve">
Пожалуйста, укажите, насколько легко планировать и реализовывать организационные и управленческие аспекты меры, например, выбор адекватных каналов сбыта и доставки для новых продуктов. 
Предложение: Используйте систему баллов от 0 до 5:
</t>
        </r>
        <r>
          <rPr>
            <b/>
            <sz val="9"/>
            <color indexed="81"/>
            <rFont val="Tahoma"/>
            <family val="2"/>
          </rPr>
          <t>0</t>
        </r>
        <r>
          <rPr>
            <sz val="9"/>
            <color indexed="81"/>
            <rFont val="Tahoma"/>
            <family val="2"/>
          </rPr>
          <t xml:space="preserve"> = организационные возможности и ресурсы для разработки / интеграции продукта / услуги / инновации отсутствуют
</t>
        </r>
        <r>
          <rPr>
            <b/>
            <sz val="9"/>
            <color indexed="81"/>
            <rFont val="Tahoma"/>
            <family val="2"/>
          </rPr>
          <t>1</t>
        </r>
        <r>
          <rPr>
            <sz val="9"/>
            <color indexed="81"/>
            <rFont val="Tahoma"/>
            <family val="2"/>
          </rPr>
          <t xml:space="preserve"> = очень ограниченная доступность необходимых организационных возможностей и ресурсов и сложность их наращивания
</t>
        </r>
        <r>
          <rPr>
            <b/>
            <sz val="9"/>
            <color indexed="81"/>
            <rFont val="Tahoma"/>
            <family val="2"/>
          </rPr>
          <t>2</t>
        </r>
        <r>
          <rPr>
            <sz val="9"/>
            <color indexed="81"/>
            <rFont val="Tahoma"/>
            <family val="2"/>
          </rPr>
          <t xml:space="preserve"> = ограниченная доступность необходимых организационных возможностей и ресурсов и возможность их наращивания
</t>
        </r>
        <r>
          <rPr>
            <b/>
            <sz val="9"/>
            <color indexed="81"/>
            <rFont val="Tahoma"/>
            <family val="2"/>
          </rPr>
          <t>3</t>
        </r>
        <r>
          <rPr>
            <sz val="9"/>
            <color indexed="81"/>
            <rFont val="Tahoma"/>
            <family val="2"/>
          </rPr>
          <t xml:space="preserve"> = средняя доступность необходимых организационных возможностей и ресурсов и возможность интеграции в существующие процессы
</t>
        </r>
        <r>
          <rPr>
            <b/>
            <sz val="9"/>
            <color indexed="81"/>
            <rFont val="Tahoma"/>
            <family val="2"/>
          </rPr>
          <t>4</t>
        </r>
        <r>
          <rPr>
            <sz val="9"/>
            <color indexed="81"/>
            <rFont val="Tahoma"/>
            <family val="2"/>
          </rPr>
          <t xml:space="preserve"> = высокая доступность необходимых организационных возможностей и ресурсов
</t>
        </r>
        <r>
          <rPr>
            <b/>
            <sz val="9"/>
            <color indexed="81"/>
            <rFont val="Tahoma"/>
            <family val="2"/>
          </rPr>
          <t>5</t>
        </r>
        <r>
          <rPr>
            <sz val="9"/>
            <color indexed="81"/>
            <rFont val="Tahoma"/>
            <family val="2"/>
          </rPr>
          <t xml:space="preserve"> = очень высокая доступность необходимых организационных возможностей и ресурсов и простая интеграция в существующие процессы
</t>
        </r>
      </text>
    </comment>
    <comment ref="B3" authorId="0" shapeId="0" xr:uid="{00000000-0006-0000-0800-000004000000}">
      <text>
        <r>
          <rPr>
            <b/>
            <sz val="9"/>
            <color indexed="81"/>
            <rFont val="Tahoma"/>
            <family val="2"/>
          </rPr>
          <t xml:space="preserve">Возможности:
</t>
        </r>
        <r>
          <rPr>
            <sz val="9"/>
            <color indexed="81"/>
            <rFont val="Tahoma"/>
            <family val="2"/>
          </rPr>
          <t xml:space="preserve">Скопируйте выявленные возможности из таблицы 2b. 
</t>
        </r>
      </text>
    </comment>
    <comment ref="I3" authorId="1" shapeId="0" xr:uid="{00000000-0006-0000-0800-000005000000}">
      <text>
        <r>
          <rPr>
            <b/>
            <u/>
            <sz val="8"/>
            <color indexed="81"/>
            <rFont val="Arial"/>
            <family val="2"/>
          </rPr>
          <t xml:space="preserve">Сумма
</t>
        </r>
        <r>
          <rPr>
            <b/>
            <sz val="8"/>
            <color indexed="81"/>
            <rFont val="Arial"/>
            <family val="2"/>
          </rPr>
          <t xml:space="preserve">Сложите все </t>
        </r>
        <r>
          <rPr>
            <sz val="8"/>
            <color indexed="81"/>
            <rFont val="Arial"/>
            <family val="2"/>
          </rPr>
          <t>баллы.</t>
        </r>
      </text>
    </comment>
    <comment ref="J3" authorId="1" shapeId="0" xr:uid="{00000000-0006-0000-0800-000006000000}">
      <text>
        <r>
          <rPr>
            <b/>
            <u/>
            <sz val="8"/>
            <color indexed="81"/>
            <rFont val="Arial"/>
            <family val="2"/>
          </rPr>
          <t xml:space="preserve">Приоритет: 
</t>
        </r>
        <r>
          <rPr>
            <sz val="8"/>
            <color indexed="81"/>
            <rFont val="Arial"/>
            <family val="2"/>
          </rPr>
          <t xml:space="preserve">Предложение по категориям риска:
</t>
        </r>
        <r>
          <rPr>
            <b/>
            <sz val="8"/>
            <color indexed="81"/>
            <rFont val="Arial"/>
            <family val="2"/>
          </rPr>
          <t>A</t>
        </r>
        <r>
          <rPr>
            <sz val="8"/>
            <color indexed="81"/>
            <rFont val="Arial"/>
            <family val="2"/>
          </rPr>
          <t xml:space="preserve"> = Мера с высоким приоритетом
</t>
        </r>
        <r>
          <rPr>
            <b/>
            <sz val="8"/>
            <color indexed="81"/>
            <rFont val="Arial"/>
            <family val="2"/>
          </rPr>
          <t>B</t>
        </r>
        <r>
          <rPr>
            <sz val="8"/>
            <color indexed="81"/>
            <rFont val="Arial"/>
            <family val="2"/>
          </rPr>
          <t xml:space="preserve"> = Мера должна быть реализована при условии наличия ресурсов после того, как высокоприоритетные меры А будут реализованы и/или очень высока осуществимость этой меры
</t>
        </r>
        <r>
          <rPr>
            <b/>
            <sz val="8"/>
            <color indexed="81"/>
            <rFont val="Arial"/>
            <family val="2"/>
          </rPr>
          <t>C</t>
        </r>
        <r>
          <rPr>
            <sz val="8"/>
            <color indexed="81"/>
            <rFont val="Arial"/>
            <family val="2"/>
          </rPr>
          <t xml:space="preserve"> = меры с низким приоритетом; предпочтение должно быть отдано более приоритетным, важным мерам
Приоритизация должна следовать общему правилу «чем выше балл, тем выше приоритет».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adelphi</author>
  </authors>
  <commentList>
    <comment ref="B2" authorId="0" shapeId="0" xr:uid="{00000000-0006-0000-0900-000001000000}">
      <text>
        <r>
          <rPr>
            <b/>
            <u/>
            <sz val="9"/>
            <color indexed="81"/>
            <rFont val="Tahoma"/>
            <family val="2"/>
          </rPr>
          <t>Валюта</t>
        </r>
        <r>
          <rPr>
            <b/>
            <sz val="9"/>
            <color indexed="81"/>
            <rFont val="Tahoma"/>
            <family val="2"/>
          </rPr>
          <t xml:space="preserve">
</t>
        </r>
        <r>
          <rPr>
            <sz val="9"/>
            <color indexed="81"/>
            <rFont val="Tahoma"/>
            <family val="2"/>
          </rPr>
          <t>Укажите, какую валюту вы будете использовать для выражения денежных затрат и выгод от адаптации (доллары США или любая другая валюта).</t>
        </r>
      </text>
    </comment>
    <comment ref="B9" authorId="0" shapeId="0" xr:uid="{00000000-0006-0000-0900-000002000000}">
      <text>
        <r>
          <rPr>
            <b/>
            <u/>
            <sz val="9"/>
            <color indexed="81"/>
            <rFont val="Tahoma"/>
            <family val="2"/>
          </rPr>
          <t>Отрицательное последствие для бизнеса:</t>
        </r>
        <r>
          <rPr>
            <sz val="9"/>
            <color indexed="81"/>
            <rFont val="Tahoma"/>
            <family val="2"/>
          </rPr>
          <t xml:space="preserve">
Перенесите выявленные отрицательные последствия для бизнеса из таблицы 2а.</t>
        </r>
      </text>
    </comment>
    <comment ref="B10" authorId="0" shapeId="0" xr:uid="{00000000-0006-0000-0900-000003000000}">
      <text>
        <r>
          <rPr>
            <b/>
            <u/>
            <sz val="9"/>
            <color indexed="81"/>
            <rFont val="Tahoma"/>
            <family val="2"/>
          </rPr>
          <t>Меры по адаптации</t>
        </r>
        <r>
          <rPr>
            <sz val="9"/>
            <color indexed="81"/>
            <rFont val="Tahoma"/>
            <family val="2"/>
          </rPr>
          <t xml:space="preserve">
Перенесите соответствующую меру по адаптации для этого отрицательного последствия из таблицы 2a.</t>
        </r>
      </text>
    </comment>
    <comment ref="B12" authorId="0" shapeId="0" xr:uid="{00000000-0006-0000-0900-000004000000}">
      <text>
        <r>
          <rPr>
            <b/>
            <u/>
            <sz val="9"/>
            <color indexed="81"/>
            <rFont val="Tahoma"/>
            <family val="2"/>
          </rPr>
          <t>I. Инвестиционные затраты</t>
        </r>
        <r>
          <rPr>
            <b/>
            <sz val="9"/>
            <color indexed="81"/>
            <rFont val="Tahoma"/>
            <family val="2"/>
          </rPr>
          <t xml:space="preserve">
</t>
        </r>
        <r>
          <rPr>
            <sz val="9"/>
            <color indexed="81"/>
            <rFont val="Tahoma"/>
            <family val="2"/>
          </rPr>
          <t xml:space="preserve">Запишите, какой тип инвестиционных затрат компания понесет при подготовке и принятии данной меры по адаптации.
</t>
        </r>
        <r>
          <rPr>
            <b/>
            <sz val="9"/>
            <color indexed="81"/>
            <rFont val="Tahoma"/>
            <family val="2"/>
          </rPr>
          <t xml:space="preserve">Например:
</t>
        </r>
        <r>
          <rPr>
            <sz val="9"/>
            <color indexed="81"/>
            <rFont val="Tahoma"/>
            <family val="2"/>
          </rPr>
          <t xml:space="preserve">- Расходы на покупку, доставку и / или установку
Затем введите соответствующие денежные затраты.
</t>
        </r>
        <r>
          <rPr>
            <b/>
            <sz val="9"/>
            <color indexed="81"/>
            <rFont val="Tahoma"/>
            <family val="2"/>
          </rPr>
          <t>Внимание:</t>
        </r>
        <r>
          <rPr>
            <sz val="9"/>
            <color indexed="81"/>
            <rFont val="Tahoma"/>
            <family val="2"/>
          </rPr>
          <t xml:space="preserve"> Инвестиционные затраты возникают только один раз - в начале реализации меры (в настоящее время!). Поэтому поля затрат для 2-10 лет перечеркнуты.
</t>
        </r>
      </text>
    </comment>
    <comment ref="F12" authorId="0" shapeId="0" xr:uid="{00000000-0006-0000-0900-000005000000}">
      <text>
        <r>
          <rPr>
            <b/>
            <u/>
            <sz val="9"/>
            <color indexed="81"/>
            <rFont val="Tahoma"/>
            <family val="2"/>
          </rPr>
          <t>II. Операционные расходы</t>
        </r>
        <r>
          <rPr>
            <b/>
            <sz val="9"/>
            <color indexed="81"/>
            <rFont val="Tahoma"/>
            <family val="2"/>
          </rPr>
          <t xml:space="preserve">
</t>
        </r>
        <r>
          <rPr>
            <sz val="9"/>
            <color indexed="81"/>
            <rFont val="Tahoma"/>
            <family val="2"/>
          </rPr>
          <t xml:space="preserve">Укажите, какой тип операционных расходов компания будет нести в связи поддержанием мер по адаптации в течение следующих 1-10 лет.
</t>
        </r>
        <r>
          <rPr>
            <b/>
            <sz val="9"/>
            <color indexed="81"/>
            <rFont val="Tahoma"/>
            <family val="2"/>
          </rPr>
          <t xml:space="preserve">Например: 
</t>
        </r>
        <r>
          <rPr>
            <sz val="9"/>
            <color indexed="81"/>
            <rFont val="Tahoma"/>
            <family val="2"/>
          </rPr>
          <t xml:space="preserve">- Расходы на электроэнергию, работу, обслуживание и / или ремонт.
Затем введите соответствующие денежные затраты.
</t>
        </r>
        <r>
          <rPr>
            <b/>
            <sz val="9"/>
            <color indexed="81"/>
            <rFont val="Tahoma"/>
            <family val="2"/>
          </rPr>
          <t xml:space="preserve">Внимание:
</t>
        </r>
        <r>
          <rPr>
            <sz val="9"/>
            <color indexed="81"/>
            <rFont val="Tahoma"/>
            <family val="2"/>
          </rPr>
          <t>Операционные расходы не возникают в точке 0, то есть когда мера внедряется / устанавливается. Следовательно, первая строка зачеркнута. Однако операционные расходы, скорее всего, будут происходить в течение всего срока реализации меры.</t>
        </r>
      </text>
    </comment>
    <comment ref="L12" authorId="0" shapeId="0" xr:uid="{00000000-0006-0000-0900-000006000000}">
      <text>
        <r>
          <rPr>
            <b/>
            <u/>
            <sz val="9"/>
            <color indexed="81"/>
            <rFont val="Tahoma"/>
            <family val="2"/>
          </rPr>
          <t xml:space="preserve">Общие недисконтированные затраты в год
</t>
        </r>
        <r>
          <rPr>
            <sz val="9"/>
            <color indexed="81"/>
            <rFont val="Tahoma"/>
            <family val="2"/>
          </rPr>
          <t xml:space="preserve">
Эти столбцы будут заполняться автоматически по мере ввода инвестиционных и годовых операционных расходов. Для каждого года будут рассчитываться средние общие расходы. 
</t>
        </r>
        <r>
          <rPr>
            <b/>
            <sz val="9"/>
            <color indexed="81"/>
            <rFont val="Tahoma"/>
            <family val="2"/>
          </rPr>
          <t>Внимание:</t>
        </r>
        <r>
          <rPr>
            <sz val="9"/>
            <color indexed="81"/>
            <rFont val="Tahoma"/>
            <family val="2"/>
          </rPr>
          <t xml:space="preserve"> эти расходы не дисконтированные, что означает, что естественная потеря стоимости денег с течением времени еще не учтена.
</t>
        </r>
      </text>
    </comment>
  </commentList>
</comments>
</file>

<file path=xl/sharedStrings.xml><?xml version="1.0" encoding="utf-8"?>
<sst xmlns="http://schemas.openxmlformats.org/spreadsheetml/2006/main" count="594" uniqueCount="237">
  <si>
    <t>#</t>
  </si>
  <si>
    <t>R</t>
  </si>
  <si>
    <t>From</t>
  </si>
  <si>
    <t>To</t>
  </si>
  <si>
    <t>Average</t>
  </si>
  <si>
    <t>M</t>
  </si>
  <si>
    <t>P</t>
  </si>
  <si>
    <t>1000$</t>
  </si>
  <si>
    <t>+ 300$</t>
  </si>
  <si>
    <t>+ 200$</t>
  </si>
  <si>
    <t>+ 0</t>
  </si>
  <si>
    <t>= Benefit / year 1</t>
  </si>
  <si>
    <r>
      <rPr>
        <sz val="15"/>
        <rFont val="Arial"/>
        <family val="2"/>
      </rPr>
      <t xml:space="preserve">(1000$ </t>
    </r>
    <r>
      <rPr>
        <b/>
        <sz val="15"/>
        <color indexed="50"/>
        <rFont val="Arial"/>
        <family val="2"/>
      </rPr>
      <t>* 1 * 100% * 100%</t>
    </r>
    <r>
      <rPr>
        <sz val="15"/>
        <rFont val="Arial"/>
        <family val="2"/>
      </rPr>
      <t>)</t>
    </r>
  </si>
  <si>
    <r>
      <rPr>
        <sz val="15"/>
        <rFont val="Arial"/>
        <family val="2"/>
      </rPr>
      <t>+ (1000</t>
    </r>
    <r>
      <rPr>
        <b/>
        <sz val="15"/>
        <rFont val="Arial"/>
        <family val="2"/>
      </rPr>
      <t xml:space="preserve"> </t>
    </r>
    <r>
      <rPr>
        <b/>
        <sz val="15"/>
        <color indexed="21"/>
        <rFont val="Arial"/>
        <family val="2"/>
      </rPr>
      <t>* (2,5-1) * 100% * 20%</t>
    </r>
    <r>
      <rPr>
        <sz val="15"/>
        <rFont val="Arial"/>
        <family val="2"/>
      </rPr>
      <t>)</t>
    </r>
  </si>
  <si>
    <r>
      <rPr>
        <sz val="15"/>
        <rFont val="Arial"/>
        <family val="2"/>
      </rPr>
      <t>+ (1000$</t>
    </r>
    <r>
      <rPr>
        <b/>
        <sz val="15"/>
        <rFont val="Arial"/>
        <family val="2"/>
      </rPr>
      <t xml:space="preserve"> </t>
    </r>
    <r>
      <rPr>
        <b/>
        <sz val="15"/>
        <color indexed="53"/>
        <rFont val="Arial"/>
        <family val="2"/>
      </rPr>
      <t>* (4,5-2,5) * 100% * 10%</t>
    </r>
    <r>
      <rPr>
        <sz val="15"/>
        <rFont val="Arial"/>
        <family val="2"/>
      </rPr>
      <t>)</t>
    </r>
  </si>
  <si>
    <r>
      <rPr>
        <sz val="15"/>
        <rFont val="Arial"/>
        <family val="2"/>
      </rPr>
      <t>=</t>
    </r>
    <r>
      <rPr>
        <b/>
        <sz val="15"/>
        <rFont val="Arial"/>
        <family val="2"/>
      </rPr>
      <t xml:space="preserve"> 1500$</t>
    </r>
  </si>
  <si>
    <t>Undiscounted cashflows per year</t>
  </si>
  <si>
    <t>Accumulated undiscounted benefits</t>
  </si>
  <si>
    <t>Коммуникационный план</t>
  </si>
  <si>
    <t>Внутренние коммуникации</t>
  </si>
  <si>
    <t>Внешние коммуникации</t>
  </si>
  <si>
    <t>Адаптация к изменению климата (АИК) МСП</t>
  </si>
  <si>
    <t>Рабочие таблицы "Climate Expert" для разработки стратегии АИК - версия: декабрь 2018 г.</t>
  </si>
  <si>
    <r>
      <t xml:space="preserve">Рабочие таблицы и методология, представленные в этом инструменте Excel, направлены на оказание поддержки малым и средним предприятиям (МСП) в </t>
    </r>
    <r>
      <rPr>
        <b/>
        <sz val="11"/>
        <rFont val="Arial"/>
        <family val="2"/>
      </rPr>
      <t>оценке рисков, связанных с изменением климата, определении возможностей и разработке стратегий адаптации</t>
    </r>
    <r>
      <rPr>
        <sz val="11"/>
        <rFont val="Arial"/>
        <family val="2"/>
      </rPr>
      <t xml:space="preserve">. Они могут использоваться </t>
    </r>
    <r>
      <rPr>
        <b/>
        <sz val="11"/>
        <rFont val="Arial"/>
        <family val="2"/>
      </rPr>
      <t>компаниями</t>
    </r>
    <r>
      <rPr>
        <sz val="11"/>
        <rFont val="Arial"/>
        <family val="2"/>
      </rPr>
      <t xml:space="preserve"> самостоятельно, </t>
    </r>
    <r>
      <rPr>
        <b/>
        <sz val="11"/>
        <rFont val="Arial"/>
        <family val="2"/>
      </rPr>
      <t>консультантами</t>
    </r>
    <r>
      <rPr>
        <sz val="11"/>
        <rFont val="Arial"/>
        <family val="2"/>
      </rPr>
      <t xml:space="preserve">, оказывающими поддержку  МСП в разработке Стратегии АИК, или </t>
    </r>
    <r>
      <rPr>
        <b/>
        <sz val="11"/>
        <rFont val="Arial"/>
        <family val="2"/>
      </rPr>
      <t>тренерами</t>
    </r>
    <r>
      <rPr>
        <sz val="11"/>
        <rFont val="Arial"/>
        <family val="2"/>
      </rPr>
      <t xml:space="preserve">, проводящими семинары по повышению осведомленности и / или разработке стратегии с компаниями или консультантами.
Методология и рабочие листы были разработаны в рамках серии проектов по АИК и конкурентоспособности МСП Deutsche Gesellschaft für Internationale Zusammenarbeit (GIZ) GmbH и ее партнером по обмену знаниям </t>
    </r>
    <r>
      <rPr>
        <b/>
        <sz val="11"/>
        <rFont val="Arial"/>
        <family val="2"/>
      </rPr>
      <t>adelphi</t>
    </r>
    <r>
      <rPr>
        <sz val="11"/>
        <rFont val="Arial"/>
        <family val="2"/>
      </rPr>
      <t xml:space="preserve"> от имени </t>
    </r>
    <r>
      <rPr>
        <b/>
        <sz val="11"/>
        <rFont val="Arial"/>
        <family val="2"/>
      </rPr>
      <t>Федерального министерства экономического сотрудничества и развития Германии (BMZ).</t>
    </r>
    <r>
      <rPr>
        <sz val="11"/>
        <rFont val="Arial"/>
        <family val="2"/>
      </rPr>
      <t xml:space="preserve"> </t>
    </r>
  </si>
  <si>
    <t>Обзор методологии и инструментов</t>
  </si>
  <si>
    <r>
      <rPr>
        <b/>
        <sz val="11"/>
        <rFont val="Arial"/>
        <family val="2"/>
      </rPr>
      <t>Рабочие таблицы</t>
    </r>
    <r>
      <rPr>
        <sz val="11"/>
        <rFont val="Arial"/>
        <family val="2"/>
      </rPr>
      <t xml:space="preserve"> основаны на </t>
    </r>
    <r>
      <rPr>
        <b/>
        <sz val="11"/>
        <rFont val="Arial"/>
        <family val="2"/>
      </rPr>
      <t>четырехшаговой</t>
    </r>
    <r>
      <rPr>
        <sz val="11"/>
        <rFont val="Arial"/>
        <family val="2"/>
      </rPr>
      <t xml:space="preserve"> методологии разработки стратегии АИК для МСП. Рабочие таблицы облегчают практическую реализацию каждого шага:</t>
    </r>
  </si>
  <si>
    <t>Технические примечания</t>
  </si>
  <si>
    <t>Дополнительные материалы</t>
  </si>
  <si>
    <r>
      <t xml:space="preserve">- Рабочие таблицы предоставлены </t>
    </r>
    <r>
      <rPr>
        <b/>
        <sz val="11"/>
        <rFont val="Arial"/>
        <family val="2"/>
      </rPr>
      <t>в готовом для печати</t>
    </r>
    <r>
      <rPr>
        <sz val="11"/>
        <rFont val="Arial"/>
        <family val="2"/>
      </rPr>
      <t xml:space="preserve"> формате.
- Все рабочие таблицы содержат </t>
    </r>
    <r>
      <rPr>
        <b/>
        <sz val="11"/>
        <rFont val="Arial"/>
        <family val="2"/>
      </rPr>
      <t>комментарии</t>
    </r>
    <r>
      <rPr>
        <sz val="11"/>
        <rFont val="Arial"/>
        <family val="2"/>
      </rPr>
      <t xml:space="preserve"> с предложениями о том, как проводить конкретный вид оценки. Комментарии могут быть показаны через функцию "показать / скрыть комментарии"
- Рабочие таблицы могут быть адаптированы к конкретному контексту компании, т. е. </t>
    </r>
    <r>
      <rPr>
        <b/>
        <sz val="11"/>
        <rFont val="Arial"/>
        <family val="2"/>
      </rPr>
      <t>текстовая информация может быть изменена и могут быть добавлены дополнительные категории оценки</t>
    </r>
    <r>
      <rPr>
        <sz val="11"/>
        <rFont val="Arial"/>
        <family val="2"/>
      </rPr>
      <t xml:space="preserve">
- Если вы используете данный инструмент, убедитесь, что GIZ упоминается в качестве его автора и отображается логотип GIZ. 
- Если возможно, </t>
    </r>
    <r>
      <rPr>
        <b/>
        <sz val="11"/>
        <rFont val="Arial"/>
        <family val="2"/>
      </rPr>
      <t>сообщите GIZ</t>
    </r>
    <r>
      <rPr>
        <sz val="11"/>
        <rFont val="Arial"/>
        <family val="2"/>
      </rPr>
      <t xml:space="preserve"> об использовании данного инструмента (соответствующие электронные письма должны быть адресованы Себастьяну Хомму, sebastian.homm@giz.de).
- Последняя версия инструмента Excel всегда будет доступна на </t>
    </r>
    <r>
      <rPr>
        <b/>
        <sz val="11"/>
        <rFont val="Arial"/>
        <family val="2"/>
      </rPr>
      <t>веб-сайте "Climate Expert"</t>
    </r>
    <r>
      <rPr>
        <sz val="11"/>
        <rFont val="Arial"/>
        <family val="2"/>
      </rPr>
      <t xml:space="preserve"> (www.climate-expert.org)</t>
    </r>
  </si>
  <si>
    <r>
      <t xml:space="preserve">Для поддержки МСП и обучающих организаций в применении методологии и инструментов были разработаны </t>
    </r>
    <r>
      <rPr>
        <b/>
        <sz val="11"/>
        <rFont val="Arial"/>
        <family val="2"/>
      </rPr>
      <t>материалы по наращиванию потенциала</t>
    </r>
    <r>
      <rPr>
        <sz val="11"/>
        <rFont val="Arial"/>
        <family val="2"/>
      </rPr>
      <t>, включающие:</t>
    </r>
  </si>
  <si>
    <r>
      <rPr>
        <sz val="11"/>
        <rFont val="Wingdings"/>
        <charset val="2"/>
      </rPr>
      <t xml:space="preserve">ü </t>
    </r>
    <r>
      <rPr>
        <sz val="11"/>
        <rFont val="Arial"/>
        <family val="2"/>
      </rPr>
      <t xml:space="preserve">Реальные и вымышленные </t>
    </r>
    <r>
      <rPr>
        <b/>
        <sz val="11"/>
        <rFont val="Arial"/>
        <family val="2"/>
      </rPr>
      <t>учебные примеры</t>
    </r>
    <r>
      <rPr>
        <sz val="11"/>
        <rFont val="Arial"/>
        <family val="2"/>
      </rPr>
      <t xml:space="preserve">, описывающие последствия изменения климата и меры по адаптации
</t>
    </r>
    <r>
      <rPr>
        <sz val="11"/>
        <rFont val="Wingdings"/>
        <charset val="2"/>
      </rPr>
      <t xml:space="preserve">ü </t>
    </r>
    <r>
      <rPr>
        <b/>
        <sz val="11"/>
        <rFont val="Arial"/>
        <family val="2"/>
      </rPr>
      <t>Руководство</t>
    </r>
    <r>
      <rPr>
        <sz val="11"/>
        <rFont val="Arial"/>
        <family val="2"/>
      </rPr>
      <t xml:space="preserve">, в котором приводится подробное объяснение того, как методология и рабочие таблицы могут использоваться в условиях компании
</t>
    </r>
    <r>
      <rPr>
        <sz val="11"/>
        <rFont val="Wingdings"/>
        <charset val="2"/>
      </rPr>
      <t xml:space="preserve">ü </t>
    </r>
    <r>
      <rPr>
        <sz val="11"/>
        <rFont val="Arial"/>
        <family val="2"/>
        <charset val="2"/>
      </rPr>
      <t xml:space="preserve">Материал для </t>
    </r>
    <r>
      <rPr>
        <b/>
        <sz val="11"/>
        <rFont val="Arial"/>
        <family val="2"/>
      </rPr>
      <t>повышения осведомленности</t>
    </r>
    <r>
      <rPr>
        <sz val="11"/>
        <rFont val="Arial"/>
        <family val="2"/>
        <charset val="2"/>
      </rPr>
      <t xml:space="preserve"> и обучения консультантов (по запросу) </t>
    </r>
  </si>
  <si>
    <r>
      <t xml:space="preserve">Инструменты доступны для использования или загрузки на </t>
    </r>
    <r>
      <rPr>
        <b/>
        <sz val="11"/>
        <rFont val="Arial"/>
        <family val="2"/>
      </rPr>
      <t>вебсайте "Climate Expert" (www.climate-expert.org)</t>
    </r>
    <r>
      <rPr>
        <sz val="11"/>
        <rFont val="Arial"/>
        <family val="2"/>
      </rPr>
      <t>.</t>
    </r>
  </si>
  <si>
    <t>Требуемое время</t>
  </si>
  <si>
    <t>Ресурсы компании</t>
  </si>
  <si>
    <t>Место проведения оценки</t>
  </si>
  <si>
    <t>Оценочная таблица</t>
  </si>
  <si>
    <r>
      <t xml:space="preserve">Примечание: </t>
    </r>
    <r>
      <rPr>
        <sz val="13"/>
        <rFont val="Arial"/>
        <family val="2"/>
      </rPr>
      <t>Оценочная таблица - это простой, но вместе с тем комплексный инструмент для оценки уязвимости компании к изменению климата. Эту таблицу также можно использовать в качестве самостоятельного инструмента для краткой оценки компании.</t>
    </r>
  </si>
  <si>
    <t>Область воздействия</t>
  </si>
  <si>
    <t>Критические моменты</t>
  </si>
  <si>
    <t>Ответы / комментарии</t>
  </si>
  <si>
    <t>Важность</t>
  </si>
  <si>
    <t>Идеи мер по устранению рисков /использованию возможностей</t>
  </si>
  <si>
    <t>Достаточно ли устойчивы существующие здания, чтобы противостоять изменению климата (медленные прогрессивные изменения климата, экстремальные погодные явления)?</t>
  </si>
  <si>
    <t>Насколько чувствительно местоположение компании к воздействию изменения климата?</t>
  </si>
  <si>
    <t>Чувствительна ли инфраструктура вблизи помещений к изменяющемуся климату и экстремальным погодным явлениям?</t>
  </si>
  <si>
    <t>Насколько компания связана с соседними компаниями? (ресурсы, инфраструктура, совместные усилия)</t>
  </si>
  <si>
    <t>Здание / расположение</t>
  </si>
  <si>
    <t>Насколько компания связана с сообществом? (ресурсы, инфраструктура, совместные усилия)</t>
  </si>
  <si>
    <t>Надежно ли энергоснабжение?</t>
  </si>
  <si>
    <t>Надежно ли водоснабжение?</t>
  </si>
  <si>
    <t>Насколько чувствительны производственные процессы к нестабильности энерго- и водоснабжения?</t>
  </si>
  <si>
    <t>Насколько чувствительны производственные процессы к экстремальным погодным явлениям (например, высоким температурам, проливным дождям и т. д.)?</t>
  </si>
  <si>
    <t>Процессы</t>
  </si>
  <si>
    <t>Влияют ли различные виды воздействия изменения климата на наличие сырья и вспомогательных материалов?</t>
  </si>
  <si>
    <t>Достаточно ли гибкости в транспортировке и доставке товаров в случае наступления различных видов воздействия изменения климата?</t>
  </si>
  <si>
    <t>Есть ли возможность сократить расстояние между местом производства и потребления сырья и продуктов и / или упростить цепочку создания стоимости?</t>
  </si>
  <si>
    <t>Безопасно ли хранение товаров в случае изменения условий (например, повышения температуры) или других видов воздействия изменения климата (например, наводнения)?</t>
  </si>
  <si>
    <t>Логистика и запасы</t>
  </si>
  <si>
    <t>Ухудшаются ли условия труда из-за воздействия изменения климата?</t>
  </si>
  <si>
    <t>Ухудшаются ли условия жизни работников из-за воздействия изменения климата?</t>
  </si>
  <si>
    <t>Имеют ли место какие-либо виды воздействия на производительность, вызванные повышением температуры или экстремальными погодными явлениями?</t>
  </si>
  <si>
    <t>Насколько серьезно сообщество (население местности и окружающие сообщества) подвержено влиянию изменения климата, а также мер по адаптации / недостаточных усилий по адаптации, предпринимаемых компанией?</t>
  </si>
  <si>
    <t>Сотрудники и сообщество</t>
  </si>
  <si>
    <t>Имеются ли какие-либо возможности, чтобы помочь адаптировать и / или повысить стабильность энергоснабжения / водоснабжения в сообществе в результате совместных усилий (ГЧП)?</t>
  </si>
  <si>
    <t>Повлияли ли прямые виды воздействия изменения климата в прошлом на правила, которые должна соблюдать ваша компания?</t>
  </si>
  <si>
    <t>Существуют ли какие-либо правила/положения, которые, как вы ожидаете, могут стать более строгими в будущем?</t>
  </si>
  <si>
    <t>Правительство и регулирование</t>
  </si>
  <si>
    <t>На вашу компанию влияют какие-либо существующие государственные программы (например, национальные миссии) или потоки финансирования?</t>
  </si>
  <si>
    <t>Существуют ли какие-либо правительственные программы, касающиеся ожидаемой адаптации, или которые ваша компания могла бы лоббировать?</t>
  </si>
  <si>
    <t>Наблюдается ли падение или рост спроса на производимую продукцию в связи с изменением климата?</t>
  </si>
  <si>
    <t>Наблюдается ли рост ожиданий / стандартов покупателей и / или конечных потребителей с точки зрения усилий по адаптации к изменению климата?</t>
  </si>
  <si>
    <t>Рынок</t>
  </si>
  <si>
    <t>Наблюдается ли какое-либо воздействие на доступность продукции?</t>
  </si>
  <si>
    <t>Имеется ли возможность расширить или адаптировать ассортимент продукции к воздействиям изменения климата?</t>
  </si>
  <si>
    <t>Вызывает ли воздействие изменения климата какие-либо проблемы в отношении краткосрочных денежных потоков и финансирования?</t>
  </si>
  <si>
    <t>Вызывает ли воздействие изменения климата какие-либо проблемы с точки зрения долгосрочных инвестиций?</t>
  </si>
  <si>
    <t>Вероятно ли, что воздействия изменения климата приведут к увеличению обязательств вашей компании? (например, наводнение, приводящее к выбросу токсичных веществ)</t>
  </si>
  <si>
    <t>Вероятно ли повышение страховых премий из-за воздействия изменения климата и / или же существующее страхование все еще достаточно?</t>
  </si>
  <si>
    <t>Финансы</t>
  </si>
  <si>
    <t>Инфраструктура и операции</t>
  </si>
  <si>
    <t>Заинтересованные стороны</t>
  </si>
  <si>
    <t>Финансы и рынок</t>
  </si>
  <si>
    <t>Ключевые факты о компании</t>
  </si>
  <si>
    <t>Рамочные условия для оценки</t>
  </si>
  <si>
    <t>Комментарии</t>
  </si>
  <si>
    <t>Укажите полное название вашей компании</t>
  </si>
  <si>
    <t>Когда была создана ваша компания?</t>
  </si>
  <si>
    <t>Каковы ваши самые важные продукты и/или услуги?</t>
  </si>
  <si>
    <t>Назовите пять наиболее важных ресурсов / сырьевых материалов для вашего производственного процесса (например, электричество, рабочая сила, химические вещества и т.д.)</t>
  </si>
  <si>
    <t>Укажите количество сотрудников (квалифицированных / полуквалифицированных / неквалифицированных)</t>
  </si>
  <si>
    <t>Опишите своих основных клиентов</t>
  </si>
  <si>
    <t>Опишите своих основных поставщиков сырья</t>
  </si>
  <si>
    <t>Каков был ваш годовой оборот в прошлом году?</t>
  </si>
  <si>
    <t>Виды воздействия в прошлом и будущем</t>
  </si>
  <si>
    <t>Климатическое явление</t>
  </si>
  <si>
    <t>Момент времени</t>
  </si>
  <si>
    <t>Воздействие изменения климата</t>
  </si>
  <si>
    <t>Отрицательные или положительные последствия для компании</t>
  </si>
  <si>
    <t>Будущая тенденция</t>
  </si>
  <si>
    <t>Примечания и комментарии</t>
  </si>
  <si>
    <t>Последующие меры</t>
  </si>
  <si>
    <t>Оценка рисков</t>
  </si>
  <si>
    <t>Климатическое воздействие</t>
  </si>
  <si>
    <t>Отрицательное последствие для бизнеса в будущем</t>
  </si>
  <si>
    <t>Описание</t>
  </si>
  <si>
    <t>Временные рамки</t>
  </si>
  <si>
    <r>
      <rPr>
        <b/>
        <sz val="11"/>
        <color theme="0"/>
        <rFont val="Arial"/>
        <family val="2"/>
      </rPr>
      <t>Вероятность</t>
    </r>
    <r>
      <rPr>
        <sz val="11"/>
        <color theme="0"/>
        <rFont val="Arial"/>
        <family val="2"/>
      </rPr>
      <t xml:space="preserve">: Насколько </t>
    </r>
    <r>
      <rPr>
        <b/>
        <sz val="11"/>
        <color theme="0"/>
        <rFont val="Arial"/>
        <family val="2"/>
      </rPr>
      <t>вероятно</t>
    </r>
    <r>
      <rPr>
        <sz val="11"/>
        <color theme="0"/>
        <rFont val="Arial"/>
        <family val="2"/>
      </rPr>
      <t>, что отрицательное для бизнеса последствие будет иметь место?</t>
    </r>
  </si>
  <si>
    <r>
      <rPr>
        <b/>
        <sz val="11"/>
        <color theme="0"/>
        <rFont val="Arial"/>
        <family val="2"/>
      </rPr>
      <t>Величина:</t>
    </r>
    <r>
      <rPr>
        <sz val="11"/>
        <color theme="0"/>
        <rFont val="Arial"/>
        <family val="2"/>
      </rPr>
      <t xml:space="preserve"> Какова </t>
    </r>
    <r>
      <rPr>
        <b/>
        <sz val="11"/>
        <color theme="0"/>
        <rFont val="Arial"/>
        <family val="2"/>
      </rPr>
      <t xml:space="preserve">величина </t>
    </r>
    <r>
      <rPr>
        <sz val="11"/>
        <color theme="0"/>
        <rFont val="Arial"/>
        <family val="2"/>
      </rPr>
      <t xml:space="preserve"> ожидаемого последствия для бизнеса, когда оно произойдет?</t>
    </r>
  </si>
  <si>
    <t>Риск (вероятность * величина отрицательного последствия для бизнеса)</t>
  </si>
  <si>
    <t>Приоритет</t>
  </si>
  <si>
    <t>Матрица рисков</t>
  </si>
  <si>
    <t>5 - Очень высокий</t>
  </si>
  <si>
    <t>4 - Высокий</t>
  </si>
  <si>
    <t>3 - Средний</t>
  </si>
  <si>
    <t>2 - Низкий</t>
  </si>
  <si>
    <t>1 - Очень низкий</t>
  </si>
  <si>
    <t>ВЕЛИЧИНА (M) ОТРИЦАТЕЛЬНОГО ПОСЛЕДСТВИЯ ДЛЯ БИЗНЕСА</t>
  </si>
  <si>
    <t>ВЕРОЯТНОСТЬ (P)</t>
  </si>
  <si>
    <t xml:space="preserve">Расшифровка:  </t>
  </si>
  <si>
    <t>Приоритет C (низкий/средний)</t>
  </si>
  <si>
    <t>Приоритет B (средний / высокий)</t>
  </si>
  <si>
    <t>Приоритет A (высокий / очень высокий)</t>
  </si>
  <si>
    <t>Новые бизнес-возможности</t>
  </si>
  <si>
    <t>Ожидаемые изменения в состоянии рынка и производственных условиях</t>
  </si>
  <si>
    <t>Бизнес-возможности</t>
  </si>
  <si>
    <t>Тип продукта /услуги / инновации</t>
  </si>
  <si>
    <t>Обладает свойствами с пониженной климатической уязвимостью</t>
  </si>
  <si>
    <t xml:space="preserve">Содействует адаптации </t>
  </si>
  <si>
    <t>Прочее</t>
  </si>
  <si>
    <t>Сроки / срочность</t>
  </si>
  <si>
    <t>Отрицательные последствия для бизнеса</t>
  </si>
  <si>
    <t>Перечень мер по устранению рисков</t>
  </si>
  <si>
    <t>Меры по адаптации</t>
  </si>
  <si>
    <t>Технологический уровень</t>
  </si>
  <si>
    <t>Среднетехнологичная</t>
  </si>
  <si>
    <t>Низкотехнологичная</t>
  </si>
  <si>
    <t>Высокотехнологичная</t>
  </si>
  <si>
    <t>Эффективность (*2)</t>
  </si>
  <si>
    <t>Осуществимость</t>
  </si>
  <si>
    <t>Техническая осуществимость</t>
  </si>
  <si>
    <t>Финансовая осуществимость: инвестирование</t>
  </si>
  <si>
    <t>Финансовая осуществимость: эксплуатационные расходы</t>
  </si>
  <si>
    <t>Финансовая целесообразность: период амортизации</t>
  </si>
  <si>
    <t>Положительные побочные эффекты</t>
  </si>
  <si>
    <t>Потенциал для снижения затрат</t>
  </si>
  <si>
    <t>Потенциал для улучшения отношений с заинтересованными сторонами</t>
  </si>
  <si>
    <t>Содействие развитию базы навыков будущего</t>
  </si>
  <si>
    <t>Прогнозирование регуляторных изменений</t>
  </si>
  <si>
    <t>Вклад в климатическую защиту</t>
  </si>
  <si>
    <t>Вклад в другие цели устойчивого развития</t>
  </si>
  <si>
    <t>Синергизм с другими мерами по АИК</t>
  </si>
  <si>
    <t>Обратимость / гибкость</t>
  </si>
  <si>
    <t>При необходимости добавьте дополнительные столбцы</t>
  </si>
  <si>
    <t>Отрицательные побочные эффекты</t>
  </si>
  <si>
    <t>Отрицательные социальные / общественные воздействия</t>
  </si>
  <si>
    <t>Отрицательные последствия для окружающей среды</t>
  </si>
  <si>
    <t>Отрицательное влияние на существующие меры / процессы</t>
  </si>
  <si>
    <t>Сумма</t>
  </si>
  <si>
    <t>Проведение АЗВ?</t>
  </si>
  <si>
    <t>Организационная осуществимость</t>
  </si>
  <si>
    <t>Перечень мер по использованию новых бизнес- и рыночных возможностей</t>
  </si>
  <si>
    <t>Возможности</t>
  </si>
  <si>
    <t>Сроки /Срочность</t>
  </si>
  <si>
    <t>Дополнительная прибыль (*2)</t>
  </si>
  <si>
    <t>ЗАТРАТЫ на меры по адаптации</t>
  </si>
  <si>
    <t>Валюта</t>
  </si>
  <si>
    <t>Год</t>
  </si>
  <si>
    <t>От</t>
  </si>
  <si>
    <t>До</t>
  </si>
  <si>
    <t>Среднее</t>
  </si>
  <si>
    <t>В настоящее время (0)</t>
  </si>
  <si>
    <t>Отрицательное последствие для бизнеса</t>
  </si>
  <si>
    <t>Мера по адаптации</t>
  </si>
  <si>
    <t>I. Инвестиционные затраты</t>
  </si>
  <si>
    <t>II. Операционные расходы</t>
  </si>
  <si>
    <t>Общие недисконтированные затраты в год</t>
  </si>
  <si>
    <t>Общие недисконтированные затраты за все годы:</t>
  </si>
  <si>
    <t>ВЫГОДЫ от мер по адаптации (= экономия средств, дополнительный доход)</t>
  </si>
  <si>
    <t>Риск</t>
  </si>
  <si>
    <t>Матрица ИК</t>
  </si>
  <si>
    <t>Эффективность меры (в %)</t>
  </si>
  <si>
    <t>Годовая вероятность (в %)</t>
  </si>
  <si>
    <t>Базовый сценарий</t>
  </si>
  <si>
    <t>Серьезный сценарий</t>
  </si>
  <si>
    <t>Радикальный сценарий</t>
  </si>
  <si>
    <t>I. Затраты, связанные с отрицательными последствиями, которых удалось избежать</t>
  </si>
  <si>
    <t>Потерянные доходы</t>
  </si>
  <si>
    <t>Ремонт / замена</t>
  </si>
  <si>
    <t>Прочие</t>
  </si>
  <si>
    <t>II. Не зависящие от климата выгоды</t>
  </si>
  <si>
    <t>Экономия средств</t>
  </si>
  <si>
    <t>Дополнительных доход</t>
  </si>
  <si>
    <t>Совокупные выгоды /в год
(с учетом сценариев)</t>
  </si>
  <si>
    <t>Сумма недисконтированных общих выгод за все годы:</t>
  </si>
  <si>
    <t>Дополнительный доход</t>
  </si>
  <si>
    <t>Коэффициент воздействия</t>
  </si>
  <si>
    <r>
      <rPr>
        <b/>
        <u/>
        <sz val="12"/>
        <rFont val="Arial"/>
        <family val="2"/>
      </rPr>
      <t xml:space="preserve">Инструкции
</t>
    </r>
    <r>
      <rPr>
        <sz val="12"/>
        <rFont val="Arial"/>
        <family val="2"/>
      </rPr>
      <t xml:space="preserve">
</t>
    </r>
    <r>
      <rPr>
        <b/>
        <u/>
        <sz val="12"/>
        <rFont val="Arial"/>
        <family val="2"/>
      </rPr>
      <t>Шаг 1</t>
    </r>
    <r>
      <rPr>
        <b/>
        <sz val="12"/>
        <rFont val="Arial"/>
        <family val="2"/>
      </rPr>
      <t>: Заполните "Затраты, связанные с отрицательными последствиями, которых удалось избежать" за период 10 лет.</t>
    </r>
    <r>
      <rPr>
        <sz val="12"/>
        <rFont val="Arial"/>
        <family val="2"/>
      </rPr>
      <t xml:space="preserve"> 
Заполните расходы только для базового сценария, даже если вы ожидаете, что в течение следующих 10 лет произойдут более существенные события изменения климата. Более высокие затраты, вызванные серьезными или радикальными событиями, выражаются через коэффициенты воздействия!
</t>
    </r>
    <r>
      <rPr>
        <b/>
        <u/>
        <sz val="12"/>
        <rFont val="Arial"/>
        <family val="2"/>
      </rPr>
      <t>Шаг 2</t>
    </r>
    <r>
      <rPr>
        <b/>
        <sz val="12"/>
        <rFont val="Arial"/>
        <family val="2"/>
      </rPr>
      <t xml:space="preserve">: Заполните матрицу ИК </t>
    </r>
    <r>
      <rPr>
        <sz val="12"/>
        <rFont val="Arial"/>
        <family val="2"/>
      </rPr>
      <t xml:space="preserve">
Сначала необходимо указать все коэффициенты воздействия, затем все значения эффективности, а затем годовую вероятность. См. таблицу «3b - ЗВА – Пример» в качестве простого примера.
</t>
    </r>
    <r>
      <rPr>
        <b/>
        <sz val="12"/>
        <rFont val="Arial"/>
        <family val="2"/>
      </rPr>
      <t>Обратите внимание, как меняются результаты с каждым выполненным шагом!</t>
    </r>
    <r>
      <rPr>
        <sz val="12"/>
        <rFont val="Arial"/>
        <family val="2"/>
      </rPr>
      <t xml:space="preserve">
</t>
    </r>
    <r>
      <rPr>
        <b/>
        <sz val="12"/>
        <rFont val="Arial"/>
        <family val="2"/>
      </rPr>
      <t xml:space="preserve">                                                                                                                                                                                                                                                                                                                                                                                                            </t>
    </r>
    <r>
      <rPr>
        <b/>
        <u/>
        <sz val="12"/>
        <rFont val="Arial"/>
        <family val="2"/>
      </rPr>
      <t>Шаг 3</t>
    </r>
    <r>
      <rPr>
        <b/>
        <sz val="12"/>
        <rFont val="Arial"/>
        <family val="2"/>
      </rPr>
      <t xml:space="preserve">: Заполните "Не зависящие от климата выгоды"
</t>
    </r>
    <r>
      <rPr>
        <sz val="12"/>
        <rFont val="Arial"/>
        <family val="2"/>
      </rPr>
      <t xml:space="preserve">
Не зависящие от климата выгоды возникают независимо от изменения климата. Следовательно, на них не влияет матрица изменения климата. Они просто добавляются к годовым затратам без взвешивания. 
</t>
    </r>
  </si>
  <si>
    <t xml:space="preserve">ВЫГОДЫ от мер по адаптации: простой пример </t>
  </si>
  <si>
    <t>Пример матрицы ИК и расчета выгод - Что означают значения в матрице ИК?</t>
  </si>
  <si>
    <r>
      <t xml:space="preserve">В </t>
    </r>
    <r>
      <rPr>
        <b/>
        <sz val="11"/>
        <rFont val="Arial"/>
        <family val="2"/>
      </rPr>
      <t xml:space="preserve">базовом сценарии ИК буря </t>
    </r>
    <r>
      <rPr>
        <sz val="11"/>
        <rFont val="Arial"/>
        <family val="2"/>
      </rPr>
      <t xml:space="preserve">приводит к затратам в размере 1000 долларов США. Поскольку это базовый сценарий, коэффициент воздействия равен 1 (он также будет равен 1, если затраты составят 5000 долларов США, 7564 долларов США или любую другую сумму). Сильня буря происходит каждый год и, таким образом, годовая вероятность составляет 100%
В </t>
    </r>
    <r>
      <rPr>
        <b/>
        <sz val="11"/>
        <rFont val="Arial"/>
        <family val="2"/>
      </rPr>
      <t>серьезном сценарии ИК</t>
    </r>
    <r>
      <rPr>
        <sz val="11"/>
        <rFont val="Arial"/>
        <family val="2"/>
      </rPr>
      <t xml:space="preserve"> шторм обуславливает затраты в размере 2500 долларов США, поэтому коэффициент воздействия равен 2,5 (000$ * 2,5 = 2500$). Такая буря происходит каждые пять лет, то есть дважды за 10 лет. Вероятность такой бури составляет 2/10 = 20%.
В </t>
    </r>
    <r>
      <rPr>
        <b/>
        <sz val="11"/>
        <rFont val="Arial"/>
        <family val="2"/>
      </rPr>
      <t>радикальном сценарии ИК</t>
    </r>
    <r>
      <rPr>
        <sz val="11"/>
        <rFont val="Arial"/>
        <family val="2"/>
      </rPr>
      <t xml:space="preserve"> затраты составляют 4500 долларов США, а коэффициент воздействия - 4,5. Такая буря происходит каждые десять лет (годовая вероятность = 1/10 = 10%).
Мера по адаптации поможет полностью избежать негативных последствий бури даже в сильном и радикальном сценариях. Таким образом, мера на 100% эффективна для всех трех сценариев.</t>
    </r>
  </si>
  <si>
    <t>Иллюстрациясовокупных выгод за год (с учетом сценариев) - Как они рассчитываются?</t>
  </si>
  <si>
    <t>Годовые выгоды рассчитываются путем умножения стоимости базового сценария на вычтенный * коэффициент воздействия (I), эффективность (E) меры и годовую вероятность (P) воздействия. Затем прибавляются не зависящие от климата выгоды.
* Коэффициент воздействия должен быть вычтен из предыдущего, потому что мы смотрим только на дополнительные расходы в серьезном и радикальном сценариях. Происходит только 1 буря в год (базовый, серьезный ИЛИ радикальный).* 
                                                                                                                                                                                                                                                                                                                                                                                                     Поскольку в этом примере эффективность меры адаптации всегда равна 100%, ее можно не учитывать при расчете.
Не зависящие от климата выгоды также не учитываются, так как они равны 0. Если бы они были&gt; 0, они были бы добавлены к годовым затратам. Они не были бы взвешены с учетом вероятности и эффективности, поскольку они не затронуты изменением климата.</t>
  </si>
  <si>
    <t>Выгоды в Год 1
(формула)</t>
  </si>
  <si>
    <t>Выгоды в Год 1
(расчет)</t>
  </si>
  <si>
    <r>
      <t xml:space="preserve">(Ср. расходы Год 1 </t>
    </r>
    <r>
      <rPr>
        <b/>
        <sz val="15"/>
        <color indexed="50"/>
        <rFont val="Arial"/>
        <family val="2"/>
      </rPr>
      <t>* I1 * E1 * P1</t>
    </r>
    <r>
      <rPr>
        <sz val="15"/>
        <rFont val="Arial"/>
        <family val="2"/>
      </rPr>
      <t xml:space="preserve"> )</t>
    </r>
  </si>
  <si>
    <r>
      <t xml:space="preserve">+ (Ср. расходы Год 1 </t>
    </r>
    <r>
      <rPr>
        <b/>
        <sz val="15"/>
        <color indexed="21"/>
        <rFont val="Arial"/>
        <family val="2"/>
      </rPr>
      <t>* (I2-I1) * E2 * P2</t>
    </r>
    <r>
      <rPr>
        <sz val="15"/>
        <rFont val="Arial"/>
        <family val="2"/>
      </rPr>
      <t>)</t>
    </r>
  </si>
  <si>
    <r>
      <t xml:space="preserve">+ (Ср. расходы Год 1 </t>
    </r>
    <r>
      <rPr>
        <b/>
        <sz val="15"/>
        <color indexed="53"/>
        <rFont val="Arial"/>
        <family val="2"/>
      </rPr>
      <t>* (I3-I2) * E3 * P3</t>
    </r>
    <r>
      <rPr>
        <sz val="15"/>
        <rFont val="Arial"/>
        <family val="2"/>
      </rPr>
      <t>)</t>
    </r>
  </si>
  <si>
    <t xml:space="preserve"> + не зависящие от климата выгоды Год 1</t>
  </si>
  <si>
    <t>РЕЗУЛЬТАТЫ анализа затрат и выгод</t>
  </si>
  <si>
    <t>Ставка дисконтирования</t>
  </si>
  <si>
    <t>Коэффициент дисконтирования</t>
  </si>
  <si>
    <t>Общие дисконтированные затраты в год</t>
  </si>
  <si>
    <t>Общие дисконтированные выгоды в год</t>
  </si>
  <si>
    <t>Сумма по годам:</t>
  </si>
  <si>
    <t>Чистая приведенная стоимость (ЧПВ):</t>
  </si>
  <si>
    <t>Соотношение затрат и выгод (СЗВ):</t>
  </si>
  <si>
    <t>Внутренняя норма доходности (ВНД):</t>
  </si>
  <si>
    <t xml:space="preserve">Отдача от инвестиций (ОоИ): </t>
  </si>
  <si>
    <t xml:space="preserve">Время окупаемости (ВО) (в годах): </t>
  </si>
  <si>
    <t>(для базовых данных, пожалуйста, откройте скрытые столбцы I-N)</t>
  </si>
  <si>
    <t>Стратегия адаптации</t>
  </si>
  <si>
    <t>Мера по адаптации / Возможность</t>
  </si>
  <si>
    <t>Ранжирование меры в соответствии с АЗВ</t>
  </si>
  <si>
    <t>Потенциальные барьеры и конфликты</t>
  </si>
  <si>
    <t>Идеи по преодолению барьеров</t>
  </si>
  <si>
    <t>Возможность интеграции</t>
  </si>
  <si>
    <t>Индикаторы успеха /Мероприятия по мониторингу</t>
  </si>
  <si>
    <t>Дополнительный соответствующий индикатор, который необходимо рассмотреть</t>
  </si>
  <si>
    <t>Краткосрочные меры по адаптации, которые должны быть реализованы (период реализации: незамедлительно)</t>
  </si>
  <si>
    <t>Среднесрочные меры по адаптации, которые должны быть реализованы (период реализации: 2-3 года)</t>
  </si>
  <si>
    <t>Долгосрочные меры по адаптации, которые должны быть реализованы (период реализации: 4-8 лет)</t>
  </si>
  <si>
    <t>Проблема /мера коммуникации</t>
  </si>
  <si>
    <t>Целевая группа</t>
  </si>
  <si>
    <t>Цель</t>
  </si>
  <si>
    <t>Средства коммуникации</t>
  </si>
  <si>
    <t>Время / частота</t>
  </si>
  <si>
    <t>Ответственность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</si>
</sst>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 &quot;€&quot;"/>
    <numFmt numFmtId="165" formatCode="_-* #,##0\ _€_-;\-* #,##0\ _€_-;_-* &quot;-&quot;??\ _€_-;_-@_-"/>
  </numFmts>
  <fonts count="63">
    <font>
      <sz val="10"/>
      <name val="Arial"/>
    </font>
    <font>
      <sz val="10"/>
      <name val="Arial"/>
      <family val="2"/>
    </font>
    <font>
      <sz val="11"/>
      <color indexed="8"/>
      <name val="Calibri"/>
      <family val="2"/>
    </font>
    <font>
      <sz val="10"/>
      <name val="Arial"/>
      <family val="2"/>
    </font>
    <font>
      <u/>
      <sz val="11"/>
      <color indexed="12"/>
      <name val="Calibri"/>
      <family val="2"/>
    </font>
    <font>
      <sz val="11"/>
      <name val="Calibri"/>
      <family val="2"/>
    </font>
    <font>
      <u/>
      <sz val="11"/>
      <color indexed="39"/>
      <name val="Calibri"/>
      <family val="2"/>
    </font>
    <font>
      <sz val="11"/>
      <color indexed="8"/>
      <name val="Arial"/>
      <family val="2"/>
    </font>
    <font>
      <sz val="8"/>
      <name val="Verdana"/>
      <family val="2"/>
    </font>
    <font>
      <sz val="8"/>
      <color indexed="81"/>
      <name val="Tahoma"/>
      <family val="2"/>
    </font>
    <font>
      <u/>
      <sz val="11"/>
      <name val="Arial"/>
      <family val="2"/>
    </font>
    <font>
      <b/>
      <sz val="11"/>
      <name val="Arial"/>
      <family val="2"/>
    </font>
    <font>
      <sz val="11"/>
      <name val="Arial"/>
      <family val="2"/>
    </font>
    <font>
      <b/>
      <sz val="11"/>
      <color indexed="23"/>
      <name val="Arial"/>
      <family val="2"/>
    </font>
    <font>
      <b/>
      <sz val="11"/>
      <color indexed="8"/>
      <name val="Arial"/>
      <family val="2"/>
    </font>
    <font>
      <sz val="11"/>
      <color indexed="23"/>
      <name val="Arial"/>
      <family val="2"/>
    </font>
    <font>
      <u/>
      <sz val="11"/>
      <color indexed="12"/>
      <name val="Arial"/>
      <family val="2"/>
    </font>
    <font>
      <b/>
      <sz val="13"/>
      <name val="Arial"/>
      <family val="2"/>
    </font>
    <font>
      <b/>
      <sz val="11"/>
      <color indexed="21"/>
      <name val="Arial"/>
      <family val="2"/>
    </font>
    <font>
      <sz val="11"/>
      <color indexed="9"/>
      <name val="Arial"/>
      <family val="2"/>
    </font>
    <font>
      <sz val="9"/>
      <color indexed="81"/>
      <name val="Tahoma"/>
      <family val="2"/>
    </font>
    <font>
      <b/>
      <sz val="9"/>
      <color indexed="81"/>
      <name val="Tahoma"/>
      <family val="2"/>
    </font>
    <font>
      <b/>
      <u/>
      <sz val="9"/>
      <color indexed="81"/>
      <name val="Tahoma"/>
      <family val="2"/>
    </font>
    <font>
      <sz val="9"/>
      <color indexed="81"/>
      <name val="Arial"/>
      <family val="2"/>
    </font>
    <font>
      <b/>
      <u/>
      <sz val="9"/>
      <color indexed="81"/>
      <name val="Arial"/>
      <family val="2"/>
    </font>
    <font>
      <b/>
      <sz val="9"/>
      <color indexed="81"/>
      <name val="Arial"/>
      <family val="2"/>
    </font>
    <font>
      <sz val="8"/>
      <color indexed="81"/>
      <name val="Arial"/>
      <family val="2"/>
    </font>
    <font>
      <b/>
      <sz val="8"/>
      <color indexed="81"/>
      <name val="Arial"/>
      <family val="2"/>
    </font>
    <font>
      <b/>
      <u/>
      <sz val="8"/>
      <color indexed="81"/>
      <name val="Arial"/>
      <family val="2"/>
    </font>
    <font>
      <b/>
      <sz val="15"/>
      <name val="Arial"/>
      <family val="2"/>
    </font>
    <font>
      <b/>
      <sz val="19"/>
      <name val="Arial"/>
      <family val="2"/>
    </font>
    <font>
      <sz val="11"/>
      <name val="Wingdings"/>
      <charset val="2"/>
    </font>
    <font>
      <b/>
      <sz val="10"/>
      <name val="Arial"/>
      <family val="2"/>
    </font>
    <font>
      <sz val="14"/>
      <name val="Arial"/>
      <family val="2"/>
    </font>
    <font>
      <b/>
      <sz val="13"/>
      <color indexed="8"/>
      <name val="Arial"/>
      <family val="2"/>
    </font>
    <font>
      <sz val="13"/>
      <name val="Arial"/>
      <family val="2"/>
    </font>
    <font>
      <sz val="12"/>
      <name val="Arial"/>
      <family val="2"/>
    </font>
    <font>
      <b/>
      <u/>
      <sz val="13"/>
      <name val="Arial"/>
      <family val="2"/>
    </font>
    <font>
      <i/>
      <sz val="11"/>
      <name val="Arial"/>
      <family val="2"/>
    </font>
    <font>
      <b/>
      <sz val="8"/>
      <color indexed="81"/>
      <name val="Tahoma"/>
      <family val="2"/>
    </font>
    <font>
      <b/>
      <u/>
      <sz val="8"/>
      <color indexed="81"/>
      <name val="Tahoma"/>
      <family val="2"/>
    </font>
    <font>
      <u/>
      <sz val="8"/>
      <color indexed="81"/>
      <name val="Arial"/>
      <family val="2"/>
    </font>
    <font>
      <b/>
      <sz val="12"/>
      <name val="Arial"/>
      <family val="2"/>
    </font>
    <font>
      <b/>
      <sz val="12"/>
      <color indexed="8"/>
      <name val="Arial"/>
      <family val="2"/>
    </font>
    <font>
      <sz val="15"/>
      <name val="Arial"/>
      <family val="2"/>
    </font>
    <font>
      <b/>
      <sz val="15"/>
      <color indexed="50"/>
      <name val="Arial"/>
      <family val="2"/>
    </font>
    <font>
      <b/>
      <sz val="15"/>
      <color indexed="21"/>
      <name val="Arial"/>
      <family val="2"/>
    </font>
    <font>
      <b/>
      <sz val="15"/>
      <color indexed="53"/>
      <name val="Arial"/>
      <family val="2"/>
    </font>
    <font>
      <u/>
      <sz val="9"/>
      <color indexed="81"/>
      <name val="Tahoma"/>
      <family val="2"/>
    </font>
    <font>
      <sz val="11"/>
      <color theme="0" tint="-0.499984740745262"/>
      <name val="Arial"/>
      <family val="2"/>
    </font>
    <font>
      <sz val="11"/>
      <color rgb="FF969696"/>
      <name val="Arial"/>
      <family val="2"/>
    </font>
    <font>
      <sz val="11"/>
      <color rgb="FFFF0000"/>
      <name val="Arial"/>
      <family val="2"/>
    </font>
    <font>
      <sz val="11"/>
      <color theme="1"/>
      <name val="Arial"/>
      <family val="2"/>
    </font>
    <font>
      <b/>
      <sz val="16"/>
      <color rgb="FFFF3300"/>
      <name val="Arial"/>
      <family val="2"/>
    </font>
    <font>
      <b/>
      <sz val="13"/>
      <color rgb="FFFF0000"/>
      <name val="Arial"/>
      <family val="2"/>
    </font>
    <font>
      <b/>
      <sz val="14"/>
      <color theme="9" tint="-0.249977111117893"/>
      <name val="Arial"/>
      <family val="2"/>
    </font>
    <font>
      <b/>
      <sz val="14"/>
      <color rgb="FF92D050"/>
      <name val="Arial"/>
      <family val="2"/>
    </font>
    <font>
      <b/>
      <sz val="14"/>
      <color rgb="FF007CA8"/>
      <name val="Arial"/>
      <family val="2"/>
    </font>
    <font>
      <i/>
      <sz val="9"/>
      <color indexed="81"/>
      <name val="Tahoma"/>
      <family val="2"/>
    </font>
    <font>
      <b/>
      <sz val="11"/>
      <color theme="0"/>
      <name val="Arial"/>
      <family val="2"/>
    </font>
    <font>
      <sz val="11"/>
      <color theme="0"/>
      <name val="Arial"/>
      <family val="2"/>
    </font>
    <font>
      <sz val="11"/>
      <name val="Arial"/>
      <family val="2"/>
      <charset val="2"/>
    </font>
    <font>
      <b/>
      <u/>
      <sz val="12"/>
      <name val="Arial"/>
      <family val="2"/>
    </font>
  </fonts>
  <fills count="1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92D050"/>
        <bgColor indexed="64"/>
      </patternFill>
    </fill>
    <fill>
      <patternFill patternType="solid">
        <fgColor rgb="FFCCCCFF"/>
        <bgColor indexed="64"/>
      </patternFill>
    </fill>
    <fill>
      <patternFill patternType="solid">
        <fgColor rgb="FFD5D5D5"/>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7CA8"/>
        <bgColor indexed="64"/>
      </patternFill>
    </fill>
    <fill>
      <patternFill patternType="solid">
        <fgColor theme="0" tint="-0.249977111117893"/>
        <bgColor indexed="64"/>
      </patternFill>
    </fill>
    <fill>
      <patternFill patternType="solid">
        <fgColor rgb="FFFF5050"/>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23"/>
      </bottom>
      <diagonal/>
    </border>
    <border>
      <left/>
      <right style="thin">
        <color indexed="23"/>
      </right>
      <top/>
      <bottom style="thin">
        <color indexed="23"/>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right/>
      <top style="thin">
        <color indexed="23"/>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diagonalUp="1">
      <left style="medium">
        <color indexed="64"/>
      </left>
      <right style="thin">
        <color indexed="64"/>
      </right>
      <top style="thin">
        <color indexed="64"/>
      </top>
      <bottom style="thin">
        <color indexed="64"/>
      </bottom>
      <diagonal style="dashed">
        <color indexed="64"/>
      </diagonal>
    </border>
    <border diagonalUp="1">
      <left/>
      <right style="thin">
        <color indexed="64"/>
      </right>
      <top style="thin">
        <color indexed="64"/>
      </top>
      <bottom style="thin">
        <color indexed="64"/>
      </bottom>
      <diagonal style="dashed">
        <color indexed="64"/>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rgb="FF808080"/>
      </left>
      <right style="thin">
        <color rgb="FF808080"/>
      </right>
      <top style="thin">
        <color rgb="FF808080"/>
      </top>
      <bottom style="thin">
        <color rgb="FF80808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rgb="FF808080"/>
      </left>
      <right style="thin">
        <color rgb="FF808080"/>
      </right>
      <top/>
      <bottom style="thin">
        <color rgb="FF808080"/>
      </bottom>
      <diagonal/>
    </border>
    <border>
      <left style="medium">
        <color indexed="64"/>
      </left>
      <right style="thin">
        <color theme="0"/>
      </right>
      <top style="thin">
        <color theme="0"/>
      </top>
      <bottom/>
      <diagonal/>
    </border>
    <border diagonalUp="1">
      <left/>
      <right style="medium">
        <color indexed="64"/>
      </right>
      <top style="thin">
        <color indexed="64"/>
      </top>
      <bottom style="thin">
        <color indexed="64"/>
      </bottom>
      <diagonal style="dashed">
        <color indexed="64"/>
      </diagonal>
    </border>
    <border>
      <left/>
      <right/>
      <top style="thin">
        <color theme="0"/>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s>
  <cellStyleXfs count="12">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7" fillId="0" borderId="0"/>
    <xf numFmtId="0" fontId="7" fillId="0" borderId="0"/>
    <xf numFmtId="0" fontId="2" fillId="0" borderId="0"/>
  </cellStyleXfs>
  <cellXfs count="628">
    <xf numFmtId="0" fontId="0" fillId="0" borderId="0" xfId="0"/>
    <xf numFmtId="0" fontId="5" fillId="0" borderId="0" xfId="0" applyFont="1"/>
    <xf numFmtId="0" fontId="12" fillId="2" borderId="0" xfId="0" applyFont="1" applyFill="1" applyBorder="1"/>
    <xf numFmtId="0" fontId="12" fillId="3" borderId="0" xfId="0" applyFont="1" applyFill="1" applyBorder="1" applyAlignment="1">
      <alignment wrapText="1"/>
    </xf>
    <xf numFmtId="0" fontId="11" fillId="3" borderId="0" xfId="0" applyFont="1" applyFill="1" applyAlignment="1"/>
    <xf numFmtId="0" fontId="11" fillId="3" borderId="0" xfId="7" applyNumberFormat="1" applyFont="1" applyFill="1" applyBorder="1" applyAlignment="1">
      <alignment horizontal="left"/>
    </xf>
    <xf numFmtId="0" fontId="12" fillId="3" borderId="0" xfId="0" applyFont="1" applyFill="1" applyAlignment="1">
      <alignment wrapText="1"/>
    </xf>
    <xf numFmtId="49" fontId="11" fillId="3" borderId="0" xfId="7" applyNumberFormat="1" applyFont="1" applyFill="1" applyBorder="1" applyAlignment="1">
      <alignment horizontal="left" wrapText="1"/>
    </xf>
    <xf numFmtId="0" fontId="11" fillId="3" borderId="0" xfId="7" applyNumberFormat="1" applyFont="1" applyFill="1" applyBorder="1" applyAlignment="1">
      <alignment horizontal="left" wrapText="1"/>
    </xf>
    <xf numFmtId="0" fontId="11" fillId="3" borderId="0" xfId="0" applyFont="1" applyFill="1" applyAlignment="1">
      <alignment vertical="top"/>
    </xf>
    <xf numFmtId="0" fontId="12" fillId="0" borderId="0" xfId="0" applyFont="1" applyFill="1"/>
    <xf numFmtId="0" fontId="12" fillId="3" borderId="74" xfId="0" applyFont="1" applyFill="1" applyBorder="1" applyAlignment="1">
      <alignment horizontal="center" vertical="top" wrapText="1"/>
    </xf>
    <xf numFmtId="0" fontId="12" fillId="3" borderId="74" xfId="0" applyNumberFormat="1" applyFont="1" applyFill="1" applyBorder="1" applyAlignment="1">
      <alignment horizontal="left" vertical="top" wrapText="1"/>
    </xf>
    <xf numFmtId="0" fontId="12" fillId="3" borderId="0" xfId="0" applyFont="1" applyFill="1"/>
    <xf numFmtId="0" fontId="12" fillId="2" borderId="0" xfId="0" applyFont="1" applyFill="1"/>
    <xf numFmtId="0" fontId="12" fillId="3" borderId="0" xfId="0" applyFont="1" applyFill="1" applyBorder="1"/>
    <xf numFmtId="0" fontId="12" fillId="0" borderId="0" xfId="0" applyFont="1"/>
    <xf numFmtId="0" fontId="12" fillId="0" borderId="2" xfId="0" applyFont="1" applyBorder="1" applyAlignment="1">
      <alignment horizontal="center" vertical="center"/>
    </xf>
    <xf numFmtId="0" fontId="12" fillId="0" borderId="2" xfId="0" applyFont="1" applyBorder="1"/>
    <xf numFmtId="0" fontId="12" fillId="0" borderId="3" xfId="0" applyFont="1" applyBorder="1"/>
    <xf numFmtId="0" fontId="12" fillId="0" borderId="4" xfId="0" applyFont="1" applyBorder="1" applyAlignment="1">
      <alignment horizontal="center" vertical="center"/>
    </xf>
    <xf numFmtId="0" fontId="12" fillId="0" borderId="4" xfId="0" applyFont="1" applyBorder="1"/>
    <xf numFmtId="0" fontId="12" fillId="0" borderId="5" xfId="0" applyFont="1" applyBorder="1"/>
    <xf numFmtId="0" fontId="12" fillId="0" borderId="6" xfId="0" applyFont="1" applyBorder="1" applyAlignment="1">
      <alignment horizontal="center" vertical="center"/>
    </xf>
    <xf numFmtId="0" fontId="12" fillId="0" borderId="4" xfId="0" applyFont="1" applyBorder="1" applyAlignment="1">
      <alignment vertical="top" wrapText="1"/>
    </xf>
    <xf numFmtId="0" fontId="12" fillId="0" borderId="5" xfId="0" applyFont="1" applyBorder="1" applyAlignment="1">
      <alignment vertical="top" wrapText="1"/>
    </xf>
    <xf numFmtId="0" fontId="12" fillId="0" borderId="6" xfId="0" applyFont="1" applyBorder="1" applyAlignment="1">
      <alignment vertical="top" wrapText="1"/>
    </xf>
    <xf numFmtId="0" fontId="12" fillId="0" borderId="7" xfId="0" applyFont="1" applyBorder="1" applyAlignment="1">
      <alignmen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6" xfId="0" applyFont="1" applyBorder="1"/>
    <xf numFmtId="0" fontId="12" fillId="0" borderId="7" xfId="0" applyFont="1" applyBorder="1"/>
    <xf numFmtId="0" fontId="12" fillId="0" borderId="8" xfId="0" applyFont="1" applyBorder="1" applyAlignment="1">
      <alignment horizontal="center" vertical="center"/>
    </xf>
    <xf numFmtId="0" fontId="12" fillId="0" borderId="9" xfId="0" applyFont="1" applyBorder="1"/>
    <xf numFmtId="0" fontId="12" fillId="0" borderId="10" xfId="0" applyFont="1" applyBorder="1"/>
    <xf numFmtId="0" fontId="12" fillId="0" borderId="9" xfId="0" applyFont="1" applyBorder="1" applyAlignment="1">
      <alignment horizontal="center" vertical="center"/>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3" fillId="3" borderId="0" xfId="7" applyNumberFormat="1" applyFont="1" applyFill="1" applyBorder="1" applyAlignment="1">
      <alignment horizontal="left"/>
    </xf>
    <xf numFmtId="0" fontId="11" fillId="3" borderId="0" xfId="7" applyNumberFormat="1" applyFont="1" applyFill="1" applyBorder="1" applyAlignment="1">
      <alignment horizontal="center" vertical="top" wrapText="1"/>
    </xf>
    <xf numFmtId="0" fontId="12" fillId="3" borderId="0" xfId="11" applyFont="1" applyFill="1" applyBorder="1" applyAlignment="1">
      <alignment wrapText="1"/>
    </xf>
    <xf numFmtId="0" fontId="7" fillId="3" borderId="0" xfId="11" applyFont="1" applyFill="1" applyAlignment="1">
      <alignment wrapText="1"/>
    </xf>
    <xf numFmtId="0" fontId="15" fillId="3" borderId="0" xfId="11" applyFont="1" applyFill="1" applyBorder="1" applyAlignment="1">
      <alignment vertical="center" wrapText="1"/>
    </xf>
    <xf numFmtId="0" fontId="15" fillId="3" borderId="12" xfId="11" applyFont="1" applyFill="1" applyBorder="1" applyAlignment="1">
      <alignment vertical="center" wrapText="1"/>
    </xf>
    <xf numFmtId="0" fontId="12" fillId="3" borderId="12" xfId="11" applyFont="1" applyFill="1" applyBorder="1" applyAlignment="1">
      <alignment vertical="top" wrapText="1"/>
    </xf>
    <xf numFmtId="0" fontId="12" fillId="3" borderId="13" xfId="11" applyFont="1" applyFill="1" applyBorder="1" applyAlignment="1">
      <alignment vertical="top" wrapText="1"/>
    </xf>
    <xf numFmtId="0" fontId="11" fillId="0" borderId="4" xfId="7" applyNumberFormat="1" applyFont="1" applyFill="1" applyBorder="1" applyAlignment="1">
      <alignment horizontal="left" textRotation="45" wrapText="1"/>
    </xf>
    <xf numFmtId="0" fontId="11" fillId="0" borderId="0" xfId="7" applyNumberFormat="1" applyFont="1" applyFill="1" applyBorder="1" applyAlignment="1">
      <alignment horizontal="left" textRotation="45" wrapText="1"/>
    </xf>
    <xf numFmtId="0" fontId="11" fillId="4" borderId="14" xfId="7" applyNumberFormat="1" applyFont="1" applyFill="1" applyBorder="1" applyAlignment="1">
      <alignment horizontal="center" vertical="center" wrapText="1"/>
    </xf>
    <xf numFmtId="0" fontId="12" fillId="5" borderId="0" xfId="0" applyFont="1" applyFill="1"/>
    <xf numFmtId="0" fontId="12" fillId="3" borderId="15" xfId="11" applyFont="1" applyFill="1" applyBorder="1" applyAlignment="1">
      <alignment horizontal="left" vertical="center" wrapText="1"/>
    </xf>
    <xf numFmtId="0" fontId="12" fillId="3" borderId="1" xfId="11" applyFont="1" applyFill="1" applyBorder="1" applyAlignment="1">
      <alignment vertical="center" wrapText="1"/>
    </xf>
    <xf numFmtId="1" fontId="12" fillId="3" borderId="1" xfId="11" applyNumberFormat="1" applyFont="1" applyFill="1" applyBorder="1" applyAlignment="1" applyProtection="1">
      <alignment horizontal="center" vertical="top" wrapText="1"/>
      <protection locked="0"/>
    </xf>
    <xf numFmtId="0" fontId="12" fillId="3" borderId="1" xfId="11" applyFont="1" applyFill="1" applyBorder="1" applyAlignment="1" applyProtection="1">
      <alignment horizontal="center" vertical="center" wrapText="1"/>
    </xf>
    <xf numFmtId="0" fontId="7" fillId="3" borderId="0" xfId="11" applyFont="1" applyFill="1" applyAlignment="1">
      <alignment vertical="center" wrapText="1"/>
    </xf>
    <xf numFmtId="0" fontId="12" fillId="3" borderId="0" xfId="11" applyFont="1" applyFill="1" applyAlignment="1">
      <alignment vertical="center" wrapText="1"/>
    </xf>
    <xf numFmtId="0" fontId="12" fillId="3" borderId="1" xfId="11" applyFont="1" applyFill="1" applyBorder="1" applyAlignment="1">
      <alignment horizontal="left" vertical="center" wrapText="1"/>
    </xf>
    <xf numFmtId="0" fontId="7" fillId="3" borderId="0" xfId="11" applyFont="1" applyFill="1" applyAlignment="1">
      <alignment vertical="center"/>
    </xf>
    <xf numFmtId="0" fontId="7" fillId="3" borderId="0" xfId="11" applyFont="1" applyFill="1"/>
    <xf numFmtId="0" fontId="7" fillId="3" borderId="0" xfId="11" applyFont="1" applyFill="1" applyAlignment="1">
      <alignment horizontal="center"/>
    </xf>
    <xf numFmtId="0" fontId="12" fillId="3" borderId="0" xfId="11" applyFont="1" applyFill="1"/>
    <xf numFmtId="0" fontId="10" fillId="3" borderId="0" xfId="1" applyNumberFormat="1" applyFont="1" applyFill="1" applyBorder="1" applyAlignment="1" applyProtection="1">
      <alignment vertical="top"/>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7"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19" xfId="0" applyFont="1" applyFill="1" applyBorder="1"/>
    <xf numFmtId="0" fontId="11" fillId="3" borderId="0" xfId="7" applyNumberFormat="1" applyFont="1" applyFill="1" applyBorder="1" applyAlignment="1">
      <alignment horizontal="left" vertical="top"/>
    </xf>
    <xf numFmtId="0" fontId="17" fillId="3" borderId="0" xfId="0" applyFont="1" applyFill="1" applyBorder="1" applyAlignment="1">
      <alignment horizontal="left" vertical="top"/>
    </xf>
    <xf numFmtId="0" fontId="17" fillId="3" borderId="0" xfId="0" applyFont="1" applyFill="1" applyAlignment="1"/>
    <xf numFmtId="0" fontId="12" fillId="3" borderId="1" xfId="0" applyFont="1" applyFill="1" applyBorder="1" applyAlignment="1">
      <alignment horizontal="left" vertical="top" wrapText="1"/>
    </xf>
    <xf numFmtId="0" fontId="10" fillId="3" borderId="0" xfId="1" applyNumberFormat="1" applyFont="1" applyFill="1" applyBorder="1" applyAlignment="1" applyProtection="1">
      <alignment horizontal="left" vertical="top"/>
    </xf>
    <xf numFmtId="0" fontId="12" fillId="5" borderId="0" xfId="0" applyFont="1" applyFill="1" applyAlignment="1">
      <alignment wrapText="1"/>
    </xf>
    <xf numFmtId="0" fontId="12" fillId="7" borderId="0" xfId="0" applyFont="1" applyFill="1" applyAlignment="1">
      <alignment wrapText="1"/>
    </xf>
    <xf numFmtId="0" fontId="12" fillId="7" borderId="0" xfId="0" applyFont="1" applyFill="1"/>
    <xf numFmtId="0" fontId="10" fillId="3" borderId="0" xfId="1" applyNumberFormat="1" applyFont="1" applyFill="1" applyBorder="1" applyAlignment="1" applyProtection="1">
      <alignment horizontal="right" vertical="top"/>
    </xf>
    <xf numFmtId="0" fontId="13" fillId="3" borderId="0" xfId="7" applyNumberFormat="1" applyFont="1" applyFill="1" applyBorder="1" applyAlignment="1"/>
    <xf numFmtId="0" fontId="15" fillId="3" borderId="0" xfId="11" applyFont="1" applyFill="1" applyAlignment="1">
      <alignment wrapText="1"/>
    </xf>
    <xf numFmtId="0" fontId="14" fillId="3" borderId="0" xfId="7" applyNumberFormat="1" applyFont="1" applyFill="1" applyBorder="1" applyAlignment="1">
      <alignment horizontal="center" wrapText="1"/>
    </xf>
    <xf numFmtId="9" fontId="11" fillId="7" borderId="0" xfId="4" applyFont="1" applyFill="1" applyBorder="1" applyAlignment="1">
      <alignment textRotation="90" wrapText="1"/>
    </xf>
    <xf numFmtId="0" fontId="11" fillId="7" borderId="23" xfId="7" applyNumberFormat="1" applyFont="1" applyFill="1" applyBorder="1" applyAlignment="1">
      <alignment horizontal="center" wrapText="1"/>
    </xf>
    <xf numFmtId="49" fontId="11" fillId="7" borderId="24" xfId="7" applyNumberFormat="1" applyFont="1" applyFill="1" applyBorder="1" applyAlignment="1" applyProtection="1">
      <alignment vertical="center" wrapText="1"/>
      <protection locked="0"/>
    </xf>
    <xf numFmtId="49" fontId="11" fillId="7" borderId="25" xfId="7" applyNumberFormat="1" applyFont="1" applyFill="1" applyBorder="1" applyAlignment="1" applyProtection="1">
      <alignment vertical="center" wrapText="1"/>
      <protection locked="0"/>
    </xf>
    <xf numFmtId="49" fontId="11" fillId="7" borderId="0" xfId="7" applyNumberFormat="1" applyFont="1" applyFill="1" applyBorder="1" applyAlignment="1" applyProtection="1">
      <alignment vertical="center" wrapText="1"/>
      <protection locked="0"/>
    </xf>
    <xf numFmtId="0" fontId="11" fillId="7" borderId="0" xfId="7" applyNumberFormat="1" applyFont="1" applyFill="1" applyBorder="1" applyAlignment="1">
      <alignment horizontal="center" wrapText="1"/>
    </xf>
    <xf numFmtId="0" fontId="14" fillId="3" borderId="0" xfId="7" applyNumberFormat="1" applyFont="1" applyFill="1" applyBorder="1" applyAlignment="1">
      <alignment horizontal="left" textRotation="90" wrapText="1"/>
    </xf>
    <xf numFmtId="0" fontId="11" fillId="3" borderId="0" xfId="7" applyNumberFormat="1" applyFont="1" applyFill="1" applyBorder="1" applyAlignment="1">
      <alignment horizontal="center" textRotation="90" wrapText="1"/>
    </xf>
    <xf numFmtId="0" fontId="11" fillId="7" borderId="23" xfId="7" applyNumberFormat="1" applyFont="1" applyFill="1" applyBorder="1" applyAlignment="1">
      <alignment horizontal="center" vertical="top" wrapText="1"/>
    </xf>
    <xf numFmtId="0" fontId="11" fillId="7" borderId="25" xfId="7" applyNumberFormat="1" applyFont="1" applyFill="1" applyBorder="1" applyAlignment="1">
      <alignment horizontal="center" vertical="top" wrapText="1"/>
    </xf>
    <xf numFmtId="0" fontId="11" fillId="7" borderId="0" xfId="7" applyNumberFormat="1" applyFont="1" applyFill="1" applyBorder="1" applyAlignment="1">
      <alignment horizontal="center" vertical="top" wrapText="1"/>
    </xf>
    <xf numFmtId="0" fontId="11" fillId="3" borderId="0" xfId="7" applyNumberFormat="1" applyFont="1" applyFill="1" applyBorder="1" applyAlignment="1">
      <alignment horizontal="left" textRotation="90" wrapText="1"/>
    </xf>
    <xf numFmtId="0" fontId="18" fillId="3" borderId="0" xfId="7" applyNumberFormat="1" applyFont="1" applyFill="1" applyBorder="1" applyAlignment="1">
      <alignment horizontal="left" vertical="top" wrapText="1"/>
    </xf>
    <xf numFmtId="0" fontId="11" fillId="7" borderId="23" xfId="7" applyNumberFormat="1" applyFont="1" applyFill="1" applyBorder="1" applyAlignment="1">
      <alignment horizontal="center" textRotation="90" wrapText="1"/>
    </xf>
    <xf numFmtId="0" fontId="11" fillId="7" borderId="25" xfId="7" applyNumberFormat="1" applyFont="1" applyFill="1" applyBorder="1" applyAlignment="1">
      <alignment horizontal="center" textRotation="90" wrapText="1"/>
    </xf>
    <xf numFmtId="0" fontId="11" fillId="7" borderId="26" xfId="7" applyNumberFormat="1" applyFont="1" applyFill="1" applyBorder="1" applyAlignment="1">
      <alignment horizontal="center" wrapText="1"/>
    </xf>
    <xf numFmtId="0" fontId="12" fillId="3" borderId="0" xfId="7" applyNumberFormat="1" applyFont="1" applyFill="1" applyBorder="1" applyAlignment="1">
      <alignment horizontal="center" textRotation="90" wrapText="1"/>
    </xf>
    <xf numFmtId="0" fontId="11" fillId="3" borderId="0" xfId="7" applyNumberFormat="1" applyFont="1" applyFill="1" applyBorder="1" applyAlignment="1">
      <alignment textRotation="90" wrapText="1"/>
    </xf>
    <xf numFmtId="0" fontId="11" fillId="3" borderId="0" xfId="7" applyNumberFormat="1" applyFont="1" applyFill="1" applyBorder="1" applyAlignment="1">
      <alignment wrapText="1"/>
    </xf>
    <xf numFmtId="0" fontId="11" fillId="7" borderId="8" xfId="7" applyNumberFormat="1" applyFont="1" applyFill="1" applyBorder="1" applyAlignment="1">
      <alignment horizontal="center" textRotation="90" wrapText="1"/>
    </xf>
    <xf numFmtId="0" fontId="49" fillId="5" borderId="0" xfId="7" applyNumberFormat="1" applyFont="1" applyFill="1" applyBorder="1" applyAlignment="1">
      <alignment horizontal="center" textRotation="90" wrapText="1"/>
    </xf>
    <xf numFmtId="164" fontId="49" fillId="5" borderId="0" xfId="11" applyNumberFormat="1" applyFont="1" applyFill="1" applyBorder="1" applyAlignment="1">
      <alignment horizontal="center"/>
    </xf>
    <xf numFmtId="0" fontId="15" fillId="3" borderId="0" xfId="11" applyFont="1" applyFill="1" applyBorder="1" applyAlignment="1">
      <alignment horizontal="center"/>
    </xf>
    <xf numFmtId="0" fontId="15" fillId="3" borderId="0" xfId="11" applyFont="1" applyFill="1" applyBorder="1" applyAlignment="1">
      <alignment textRotation="90"/>
    </xf>
    <xf numFmtId="0" fontId="19" fillId="3" borderId="0" xfId="11" applyFont="1" applyFill="1"/>
    <xf numFmtId="0" fontId="12" fillId="3" borderId="27" xfId="11" applyFont="1" applyFill="1" applyBorder="1" applyAlignment="1">
      <alignment horizontal="center" vertical="top" wrapText="1"/>
    </xf>
    <xf numFmtId="0" fontId="50" fillId="0" borderId="1" xfId="11" applyFont="1" applyFill="1" applyBorder="1" applyAlignment="1">
      <alignment horizontal="left" vertical="top" wrapText="1"/>
    </xf>
    <xf numFmtId="0" fontId="12" fillId="0" borderId="1" xfId="11" applyFont="1" applyFill="1" applyBorder="1" applyAlignment="1">
      <alignment horizontal="center" vertical="center" wrapText="1"/>
    </xf>
    <xf numFmtId="0" fontId="12" fillId="3" borderId="1" xfId="11" applyFont="1" applyFill="1" applyBorder="1" applyAlignment="1">
      <alignment horizontal="center" vertical="center" wrapText="1"/>
    </xf>
    <xf numFmtId="164" fontId="12" fillId="3" borderId="1" xfId="11" applyNumberFormat="1" applyFont="1" applyFill="1" applyBorder="1" applyAlignment="1">
      <alignment horizontal="center" vertical="center" wrapText="1"/>
    </xf>
    <xf numFmtId="0" fontId="12" fillId="0" borderId="1" xfId="11" applyFont="1" applyFill="1" applyBorder="1" applyAlignment="1">
      <alignment horizontal="left" vertical="center" wrapText="1"/>
    </xf>
    <xf numFmtId="164" fontId="15" fillId="3" borderId="0" xfId="11" applyNumberFormat="1" applyFont="1" applyFill="1" applyBorder="1" applyAlignment="1">
      <alignment horizontal="center"/>
    </xf>
    <xf numFmtId="0" fontId="12" fillId="3" borderId="28" xfId="11" applyFont="1" applyFill="1" applyBorder="1" applyAlignment="1">
      <alignment horizontal="center" vertical="center" wrapText="1"/>
    </xf>
    <xf numFmtId="0" fontId="7" fillId="5" borderId="0" xfId="11" applyFont="1" applyFill="1" applyAlignment="1">
      <alignment horizontal="left"/>
    </xf>
    <xf numFmtId="0" fontId="7" fillId="5" borderId="0" xfId="11" applyFont="1" applyFill="1"/>
    <xf numFmtId="0" fontId="7" fillId="5" borderId="0" xfId="11" applyFont="1" applyFill="1" applyBorder="1"/>
    <xf numFmtId="0" fontId="7" fillId="3" borderId="0" xfId="11" applyFont="1" applyFill="1" applyBorder="1"/>
    <xf numFmtId="0" fontId="7" fillId="3" borderId="0" xfId="11" applyFont="1" applyFill="1" applyAlignment="1">
      <alignment horizontal="left"/>
    </xf>
    <xf numFmtId="0" fontId="16" fillId="3" borderId="0" xfId="1" applyNumberFormat="1" applyFont="1" applyFill="1" applyBorder="1" applyAlignment="1" applyProtection="1">
      <alignment horizontal="right" vertical="top"/>
    </xf>
    <xf numFmtId="0" fontId="11" fillId="4" borderId="4" xfId="7" applyNumberFormat="1" applyFont="1" applyFill="1" applyBorder="1" applyAlignment="1">
      <alignment horizontal="center" vertical="center" wrapText="1"/>
    </xf>
    <xf numFmtId="0" fontId="12" fillId="2" borderId="0" xfId="0" applyFont="1" applyFill="1" applyBorder="1" applyAlignment="1">
      <alignment wrapText="1"/>
    </xf>
    <xf numFmtId="0" fontId="12" fillId="2" borderId="0" xfId="0" applyFont="1" applyFill="1" applyAlignment="1">
      <alignment wrapText="1"/>
    </xf>
    <xf numFmtId="0" fontId="12" fillId="2" borderId="29" xfId="0" applyFont="1" applyFill="1" applyBorder="1"/>
    <xf numFmtId="0" fontId="12" fillId="5" borderId="29" xfId="0" applyFont="1" applyFill="1" applyBorder="1"/>
    <xf numFmtId="0" fontId="7" fillId="7" borderId="0" xfId="11" applyFont="1" applyFill="1"/>
    <xf numFmtId="0" fontId="12" fillId="7" borderId="0" xfId="11" applyFont="1" applyFill="1"/>
    <xf numFmtId="0" fontId="17" fillId="3" borderId="0" xfId="7" applyNumberFormat="1" applyFont="1" applyFill="1" applyBorder="1" applyAlignment="1">
      <alignment horizontal="left" vertical="top"/>
    </xf>
    <xf numFmtId="49" fontId="11" fillId="3" borderId="0" xfId="7" applyNumberFormat="1" applyFont="1" applyFill="1" applyBorder="1" applyAlignment="1">
      <alignment vertical="center" wrapText="1"/>
    </xf>
    <xf numFmtId="0" fontId="11" fillId="7" borderId="8" xfId="7" applyNumberFormat="1" applyFont="1" applyFill="1" applyBorder="1" applyAlignment="1">
      <alignment horizontal="center" vertical="center" wrapText="1"/>
    </xf>
    <xf numFmtId="0" fontId="12" fillId="7" borderId="0" xfId="11" applyFont="1" applyFill="1" applyBorder="1" applyAlignment="1">
      <alignment horizontal="center" vertical="center" wrapText="1"/>
    </xf>
    <xf numFmtId="0" fontId="11" fillId="3" borderId="1" xfId="11" applyFont="1" applyFill="1" applyBorder="1" applyAlignment="1">
      <alignment horizontal="center" vertical="center" wrapText="1"/>
    </xf>
    <xf numFmtId="0" fontId="11" fillId="3" borderId="1" xfId="11" applyFont="1" applyFill="1" applyBorder="1" applyAlignment="1" applyProtection="1">
      <alignment horizontal="center" vertical="center" wrapText="1"/>
    </xf>
    <xf numFmtId="0" fontId="11" fillId="7" borderId="0" xfId="7" applyNumberFormat="1" applyFont="1" applyFill="1" applyBorder="1" applyAlignment="1">
      <alignment horizontal="center" textRotation="90" wrapText="1"/>
    </xf>
    <xf numFmtId="0" fontId="11" fillId="3" borderId="0" xfId="11" applyFont="1" applyFill="1"/>
    <xf numFmtId="0" fontId="12" fillId="3" borderId="0" xfId="11" applyFont="1" applyFill="1" applyBorder="1"/>
    <xf numFmtId="0" fontId="11" fillId="3" borderId="0" xfId="11" applyFont="1" applyFill="1" applyBorder="1"/>
    <xf numFmtId="0" fontId="12" fillId="5" borderId="0" xfId="11" applyFont="1" applyFill="1"/>
    <xf numFmtId="0" fontId="12" fillId="3" borderId="1" xfId="11" applyFont="1" applyFill="1" applyBorder="1" applyAlignment="1">
      <alignment horizontal="center" vertical="top" wrapText="1"/>
    </xf>
    <xf numFmtId="0" fontId="12" fillId="3" borderId="1" xfId="11" applyFont="1" applyFill="1" applyBorder="1" applyAlignment="1">
      <alignment horizontal="left" vertical="top" wrapText="1"/>
    </xf>
    <xf numFmtId="0" fontId="12" fillId="5" borderId="0" xfId="11" applyFont="1" applyFill="1" applyBorder="1" applyAlignment="1">
      <alignment horizontal="center" vertical="top" wrapText="1"/>
    </xf>
    <xf numFmtId="0" fontId="12" fillId="5" borderId="0" xfId="11" applyFont="1" applyFill="1" applyBorder="1" applyAlignment="1">
      <alignment horizontal="left" vertical="top" wrapText="1"/>
    </xf>
    <xf numFmtId="0" fontId="11" fillId="3" borderId="0" xfId="11" applyFont="1" applyFill="1" applyAlignment="1">
      <alignment horizontal="left"/>
    </xf>
    <xf numFmtId="0" fontId="12" fillId="3" borderId="0" xfId="11" applyFont="1" applyFill="1" applyAlignment="1"/>
    <xf numFmtId="0" fontId="12" fillId="3" borderId="28" xfId="11" applyFont="1" applyFill="1" applyBorder="1" applyAlignment="1">
      <alignment horizontal="center" vertical="top" wrapText="1"/>
    </xf>
    <xf numFmtId="0" fontId="12" fillId="3" borderId="28" xfId="11" applyFont="1" applyFill="1" applyBorder="1" applyAlignment="1">
      <alignment horizontal="left" vertical="top" wrapText="1"/>
    </xf>
    <xf numFmtId="0" fontId="17" fillId="3" borderId="0" xfId="11" applyFont="1" applyFill="1"/>
    <xf numFmtId="0" fontId="11" fillId="3" borderId="0" xfId="11" applyFont="1" applyFill="1" applyAlignment="1">
      <alignment horizontal="left" vertical="top"/>
    </xf>
    <xf numFmtId="0" fontId="17" fillId="3" borderId="0" xfId="11" applyFont="1" applyFill="1" applyAlignment="1">
      <alignment vertical="top"/>
    </xf>
    <xf numFmtId="0" fontId="11" fillId="7" borderId="0" xfId="0" applyFont="1" applyFill="1" applyAlignment="1">
      <alignment vertical="top"/>
    </xf>
    <xf numFmtId="0" fontId="17" fillId="3" borderId="0" xfId="7" applyNumberFormat="1" applyFont="1" applyFill="1" applyBorder="1" applyAlignment="1">
      <alignment vertical="top"/>
    </xf>
    <xf numFmtId="0" fontId="30" fillId="4" borderId="0" xfId="0" applyFont="1" applyFill="1" applyAlignment="1">
      <alignment horizontal="center" vertical="center"/>
    </xf>
    <xf numFmtId="0" fontId="29" fillId="8" borderId="0" xfId="0" applyFont="1" applyFill="1" applyAlignment="1">
      <alignment horizontal="center" vertical="center" wrapText="1"/>
    </xf>
    <xf numFmtId="0" fontId="12" fillId="7" borderId="0" xfId="0" applyFont="1" applyFill="1" applyAlignment="1">
      <alignment horizontal="left" vertical="center" wrapText="1"/>
    </xf>
    <xf numFmtId="0" fontId="12" fillId="7" borderId="0" xfId="0" applyFont="1" applyFill="1" applyAlignment="1">
      <alignment vertical="center" wrapText="1"/>
    </xf>
    <xf numFmtId="0" fontId="33" fillId="0" borderId="75" xfId="0" applyFont="1" applyBorder="1"/>
    <xf numFmtId="0" fontId="33" fillId="0" borderId="0" xfId="0" applyFont="1"/>
    <xf numFmtId="0" fontId="1" fillId="0" borderId="76" xfId="0" applyFont="1" applyBorder="1"/>
    <xf numFmtId="0" fontId="1" fillId="0" borderId="0" xfId="0" applyFont="1"/>
    <xf numFmtId="0" fontId="1" fillId="0" borderId="0" xfId="0" applyFont="1" applyAlignment="1">
      <alignment horizontal="center" vertical="center"/>
    </xf>
    <xf numFmtId="0" fontId="1" fillId="0" borderId="75" xfId="0" applyFont="1" applyBorder="1"/>
    <xf numFmtId="4" fontId="11" fillId="4" borderId="19" xfId="0" applyNumberFormat="1" applyFont="1" applyFill="1" applyBorder="1" applyAlignment="1" applyProtection="1">
      <alignment horizontal="center" vertical="center"/>
      <protection hidden="1"/>
    </xf>
    <xf numFmtId="4" fontId="34" fillId="4" borderId="19" xfId="0" applyNumberFormat="1" applyFont="1" applyFill="1" applyBorder="1" applyAlignment="1" applyProtection="1">
      <alignment horizontal="center" vertical="center"/>
      <protection hidden="1"/>
    </xf>
    <xf numFmtId="4" fontId="34" fillId="4" borderId="30" xfId="0" applyNumberFormat="1" applyFont="1" applyFill="1" applyBorder="1" applyAlignment="1" applyProtection="1">
      <alignment horizontal="center" vertical="center"/>
      <protection hidden="1"/>
    </xf>
    <xf numFmtId="0" fontId="14" fillId="4" borderId="30" xfId="0" applyFont="1" applyFill="1" applyBorder="1" applyAlignment="1" applyProtection="1">
      <alignment horizontal="center" vertical="center"/>
      <protection hidden="1"/>
    </xf>
    <xf numFmtId="0" fontId="14" fillId="9" borderId="31" xfId="0" applyFont="1" applyFill="1" applyBorder="1" applyAlignment="1" applyProtection="1">
      <alignment horizontal="center"/>
      <protection hidden="1"/>
    </xf>
    <xf numFmtId="0" fontId="14" fillId="9" borderId="19" xfId="0" applyFont="1" applyFill="1" applyBorder="1" applyAlignment="1" applyProtection="1">
      <alignment horizontal="center" vertical="top" wrapText="1"/>
      <protection hidden="1"/>
    </xf>
    <xf numFmtId="0" fontId="14" fillId="9" borderId="19" xfId="0" applyFont="1" applyFill="1" applyBorder="1" applyAlignment="1" applyProtection="1">
      <alignment horizontal="center"/>
      <protection hidden="1"/>
    </xf>
    <xf numFmtId="4" fontId="7" fillId="11" borderId="34" xfId="0" applyNumberFormat="1" applyFont="1" applyFill="1" applyBorder="1" applyAlignment="1" applyProtection="1">
      <alignment horizontal="center" vertical="center"/>
      <protection locked="0"/>
    </xf>
    <xf numFmtId="4" fontId="7" fillId="11" borderId="35" xfId="0" applyNumberFormat="1" applyFont="1" applyFill="1" applyBorder="1" applyAlignment="1" applyProtection="1">
      <alignment horizontal="center" vertical="center"/>
      <protection locked="0"/>
    </xf>
    <xf numFmtId="0" fontId="12" fillId="0" borderId="75" xfId="0" applyFont="1" applyFill="1" applyBorder="1" applyAlignment="1">
      <alignment horizontal="center" vertical="center"/>
    </xf>
    <xf numFmtId="0" fontId="49" fillId="0" borderId="75" xfId="11" applyFont="1" applyFill="1" applyBorder="1" applyAlignment="1">
      <alignment horizontal="left" vertical="center" wrapText="1"/>
    </xf>
    <xf numFmtId="0" fontId="1" fillId="0" borderId="77" xfId="0" applyFont="1" applyBorder="1"/>
    <xf numFmtId="0" fontId="1" fillId="0" borderId="78" xfId="0" applyFont="1" applyBorder="1"/>
    <xf numFmtId="0" fontId="14" fillId="9" borderId="36" xfId="0" applyFont="1" applyFill="1" applyBorder="1" applyAlignment="1" applyProtection="1">
      <alignment horizontal="center"/>
      <protection hidden="1"/>
    </xf>
    <xf numFmtId="0" fontId="49" fillId="3" borderId="75" xfId="11" applyFont="1" applyFill="1" applyBorder="1" applyAlignment="1">
      <alignment horizontal="left" vertical="center" wrapText="1"/>
    </xf>
    <xf numFmtId="0" fontId="49" fillId="0" borderId="79" xfId="11" applyFont="1" applyFill="1" applyBorder="1" applyAlignment="1">
      <alignment horizontal="left" vertical="center" wrapText="1"/>
    </xf>
    <xf numFmtId="0" fontId="12" fillId="0" borderId="79" xfId="0" applyFont="1" applyFill="1" applyBorder="1" applyAlignment="1">
      <alignment horizontal="center" vertical="center"/>
    </xf>
    <xf numFmtId="0" fontId="14" fillId="9" borderId="19" xfId="0" applyFont="1" applyFill="1" applyBorder="1" applyAlignment="1" applyProtection="1">
      <alignment horizontal="center" vertical="center"/>
      <protection hidden="1"/>
    </xf>
    <xf numFmtId="0" fontId="1" fillId="0" borderId="80" xfId="0" applyFont="1" applyBorder="1"/>
    <xf numFmtId="0" fontId="1" fillId="0" borderId="81" xfId="0" applyFont="1" applyBorder="1"/>
    <xf numFmtId="0" fontId="1" fillId="0" borderId="0" xfId="0" applyFont="1" applyAlignment="1">
      <alignment horizontal="right"/>
    </xf>
    <xf numFmtId="0" fontId="1" fillId="0" borderId="76" xfId="0" applyFont="1" applyBorder="1" applyAlignment="1">
      <alignment horizontal="right"/>
    </xf>
    <xf numFmtId="4" fontId="12" fillId="7" borderId="37" xfId="0" applyNumberFormat="1" applyFont="1" applyFill="1" applyBorder="1" applyAlignment="1" applyProtection="1">
      <alignment horizontal="center" vertical="center"/>
      <protection locked="0"/>
    </xf>
    <xf numFmtId="4" fontId="12" fillId="11" borderId="34" xfId="0" applyNumberFormat="1" applyFont="1" applyFill="1" applyBorder="1" applyAlignment="1" applyProtection="1">
      <alignment horizontal="center" vertical="center"/>
      <protection locked="0"/>
    </xf>
    <xf numFmtId="4" fontId="12" fillId="11" borderId="35" xfId="0" applyNumberFormat="1" applyFont="1" applyFill="1" applyBorder="1" applyAlignment="1" applyProtection="1">
      <alignment horizontal="center" vertical="center"/>
      <protection locked="0"/>
    </xf>
    <xf numFmtId="2" fontId="11" fillId="9" borderId="36" xfId="0" applyNumberFormat="1" applyFont="1" applyFill="1" applyBorder="1" applyAlignment="1">
      <alignment horizontal="center"/>
    </xf>
    <xf numFmtId="4" fontId="12" fillId="4" borderId="16" xfId="0" applyNumberFormat="1" applyFont="1" applyFill="1" applyBorder="1" applyAlignment="1" applyProtection="1">
      <alignment horizontal="center"/>
      <protection hidden="1"/>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12" fillId="0" borderId="5" xfId="0" applyFont="1" applyBorder="1" applyAlignment="1">
      <alignment wrapText="1"/>
    </xf>
    <xf numFmtId="0" fontId="12" fillId="0" borderId="9" xfId="0" applyFont="1" applyBorder="1" applyAlignment="1">
      <alignment wrapText="1"/>
    </xf>
    <xf numFmtId="0" fontId="1" fillId="0" borderId="0" xfId="0" applyFont="1" applyBorder="1"/>
    <xf numFmtId="0" fontId="14" fillId="9" borderId="38" xfId="0" applyFont="1" applyFill="1" applyBorder="1" applyAlignment="1" applyProtection="1">
      <alignment horizontal="center" vertical="center"/>
      <protection hidden="1"/>
    </xf>
    <xf numFmtId="0" fontId="12" fillId="0" borderId="10" xfId="0" applyFont="1" applyBorder="1" applyAlignment="1">
      <alignment wrapText="1"/>
    </xf>
    <xf numFmtId="0" fontId="12" fillId="0" borderId="11" xfId="0" applyFont="1" applyBorder="1"/>
    <xf numFmtId="0" fontId="12" fillId="3" borderId="1" xfId="11" applyNumberFormat="1" applyFont="1" applyFill="1" applyBorder="1" applyAlignment="1">
      <alignment horizontal="center" vertical="center" wrapText="1"/>
    </xf>
    <xf numFmtId="0" fontId="29" fillId="7" borderId="0" xfId="0" applyFont="1" applyFill="1" applyAlignment="1">
      <alignment horizontal="center" wrapText="1"/>
    </xf>
    <xf numFmtId="0" fontId="14" fillId="4" borderId="19" xfId="0" applyFont="1" applyFill="1" applyBorder="1" applyAlignment="1" applyProtection="1">
      <alignment horizontal="center" vertical="center"/>
      <protection hidden="1"/>
    </xf>
    <xf numFmtId="0" fontId="14" fillId="9" borderId="40" xfId="0" applyFont="1" applyFill="1" applyBorder="1" applyAlignment="1" applyProtection="1">
      <alignment horizontal="center"/>
      <protection hidden="1"/>
    </xf>
    <xf numFmtId="0" fontId="1" fillId="0" borderId="0" xfId="0" applyFont="1" applyFill="1" applyBorder="1"/>
    <xf numFmtId="0" fontId="14" fillId="0" borderId="0" xfId="0" applyFont="1" applyFill="1" applyBorder="1" applyAlignment="1" applyProtection="1">
      <alignment horizontal="center"/>
      <protection hidden="1"/>
    </xf>
    <xf numFmtId="4" fontId="34" fillId="0" borderId="0" xfId="0" applyNumberFormat="1" applyFont="1" applyFill="1" applyBorder="1" applyProtection="1">
      <protection hidden="1"/>
    </xf>
    <xf numFmtId="0" fontId="14" fillId="4" borderId="41" xfId="0" applyFont="1" applyFill="1" applyBorder="1" applyAlignment="1" applyProtection="1">
      <alignment horizontal="center" vertical="center"/>
      <protection hidden="1"/>
    </xf>
    <xf numFmtId="0" fontId="14" fillId="4" borderId="42" xfId="0" applyFont="1" applyFill="1" applyBorder="1" applyAlignment="1" applyProtection="1">
      <alignment horizontal="center" vertical="center"/>
      <protection hidden="1"/>
    </xf>
    <xf numFmtId="0" fontId="17" fillId="0" borderId="38" xfId="0" applyFont="1" applyBorder="1" applyAlignment="1">
      <alignment vertical="top"/>
    </xf>
    <xf numFmtId="0" fontId="17" fillId="0" borderId="32" xfId="0" applyFont="1" applyBorder="1" applyAlignment="1">
      <alignment vertical="top"/>
    </xf>
    <xf numFmtId="0" fontId="11" fillId="0" borderId="0" xfId="0" applyFont="1" applyBorder="1" applyAlignment="1">
      <alignment vertical="center"/>
    </xf>
    <xf numFmtId="0" fontId="11" fillId="0" borderId="32" xfId="0" applyFont="1" applyBorder="1" applyAlignment="1">
      <alignment vertical="center"/>
    </xf>
    <xf numFmtId="0" fontId="12" fillId="0" borderId="32" xfId="0" applyFont="1" applyBorder="1"/>
    <xf numFmtId="0" fontId="12" fillId="0" borderId="33" xfId="0" applyFont="1" applyBorder="1"/>
    <xf numFmtId="0" fontId="17" fillId="0" borderId="0" xfId="0" applyFont="1" applyBorder="1" applyAlignment="1">
      <alignment vertical="top"/>
    </xf>
    <xf numFmtId="0" fontId="11" fillId="0" borderId="0" xfId="0" applyFont="1" applyBorder="1" applyAlignment="1">
      <alignment vertical="top"/>
    </xf>
    <xf numFmtId="0" fontId="12" fillId="7" borderId="4" xfId="0" applyFont="1" applyFill="1" applyBorder="1"/>
    <xf numFmtId="0" fontId="12" fillId="7" borderId="8" xfId="0" applyFont="1" applyFill="1" applyBorder="1"/>
    <xf numFmtId="0" fontId="12" fillId="3" borderId="82" xfId="0" applyFont="1" applyFill="1" applyBorder="1" applyAlignment="1">
      <alignment horizontal="center" vertical="top" wrapText="1"/>
    </xf>
    <xf numFmtId="0" fontId="12" fillId="3" borderId="82" xfId="0" applyNumberFormat="1" applyFont="1" applyFill="1" applyBorder="1" applyAlignment="1">
      <alignment horizontal="left" vertical="top" wrapText="1"/>
    </xf>
    <xf numFmtId="0" fontId="17" fillId="3" borderId="0" xfId="8" applyNumberFormat="1" applyFont="1" applyFill="1" applyBorder="1" applyAlignment="1">
      <alignment horizontal="left" vertical="top"/>
    </xf>
    <xf numFmtId="0" fontId="11" fillId="3" borderId="0" xfId="8" applyNumberFormat="1" applyFont="1" applyFill="1" applyBorder="1" applyAlignment="1">
      <alignment horizontal="left"/>
    </xf>
    <xf numFmtId="0" fontId="12" fillId="3" borderId="0" xfId="8" applyFont="1" applyFill="1" applyBorder="1"/>
    <xf numFmtId="0" fontId="13" fillId="3" borderId="0" xfId="8" applyNumberFormat="1" applyFont="1" applyFill="1" applyBorder="1" applyAlignment="1">
      <alignment horizontal="left"/>
    </xf>
    <xf numFmtId="0" fontId="12" fillId="3" borderId="0" xfId="8" applyNumberFormat="1" applyFont="1" applyFill="1" applyBorder="1" applyAlignment="1">
      <alignment wrapText="1"/>
    </xf>
    <xf numFmtId="0" fontId="12" fillId="3" borderId="0" xfId="8" applyFont="1" applyFill="1" applyAlignment="1">
      <alignment wrapText="1"/>
    </xf>
    <xf numFmtId="0" fontId="11" fillId="4" borderId="4" xfId="8" applyNumberFormat="1" applyFont="1" applyFill="1" applyBorder="1" applyAlignment="1">
      <alignment horizontal="center" vertical="center" wrapText="1"/>
    </xf>
    <xf numFmtId="0" fontId="12" fillId="2" borderId="0" xfId="8" applyFont="1" applyFill="1" applyBorder="1" applyAlignment="1">
      <alignment wrapText="1"/>
    </xf>
    <xf numFmtId="0" fontId="12" fillId="3" borderId="0" xfId="8" applyFont="1" applyFill="1" applyBorder="1" applyAlignment="1">
      <alignment wrapText="1"/>
    </xf>
    <xf numFmtId="0" fontId="12" fillId="0" borderId="1" xfId="8" quotePrefix="1" applyFont="1" applyFill="1" applyBorder="1" applyAlignment="1">
      <alignment horizontal="left" vertical="top" wrapText="1"/>
    </xf>
    <xf numFmtId="0" fontId="12" fillId="0" borderId="1" xfId="8" applyFont="1" applyFill="1" applyBorder="1" applyAlignment="1">
      <alignment horizontal="left" vertical="top" wrapText="1"/>
    </xf>
    <xf numFmtId="0" fontId="12" fillId="2" borderId="0" xfId="8" applyFont="1" applyFill="1" applyAlignment="1">
      <alignment wrapText="1"/>
    </xf>
    <xf numFmtId="0" fontId="12" fillId="0" borderId="1" xfId="8" applyNumberFormat="1" applyFont="1" applyFill="1" applyBorder="1" applyAlignment="1">
      <alignment horizontal="center" vertical="center" wrapText="1"/>
    </xf>
    <xf numFmtId="0" fontId="12" fillId="0" borderId="29" xfId="8" applyFont="1" applyFill="1" applyBorder="1"/>
    <xf numFmtId="0" fontId="12" fillId="5" borderId="0" xfId="8" applyFont="1" applyFill="1" applyAlignment="1">
      <alignment wrapText="1"/>
    </xf>
    <xf numFmtId="0" fontId="12" fillId="3" borderId="0" xfId="8" applyFont="1" applyFill="1"/>
    <xf numFmtId="0" fontId="51" fillId="0" borderId="75" xfId="0" applyFont="1" applyFill="1" applyBorder="1" applyAlignment="1">
      <alignment horizontal="center" vertical="center"/>
    </xf>
    <xf numFmtId="0" fontId="12" fillId="12" borderId="43" xfId="0" applyFont="1" applyFill="1" applyBorder="1" applyAlignment="1">
      <alignment horizontal="center" vertical="center" wrapText="1"/>
    </xf>
    <xf numFmtId="0" fontId="12" fillId="12" borderId="40" xfId="0" applyFont="1" applyFill="1" applyBorder="1" applyAlignment="1">
      <alignment horizontal="center" vertical="center" wrapText="1"/>
    </xf>
    <xf numFmtId="0" fontId="12" fillId="12" borderId="44" xfId="0" applyFont="1" applyFill="1" applyBorder="1" applyAlignment="1">
      <alignment horizontal="center" vertical="center" wrapText="1"/>
    </xf>
    <xf numFmtId="0" fontId="52" fillId="0" borderId="1" xfId="8" applyNumberFormat="1" applyFont="1" applyFill="1" applyBorder="1" applyAlignment="1">
      <alignment horizontal="left" vertical="center" wrapText="1"/>
    </xf>
    <xf numFmtId="0" fontId="52" fillId="0" borderId="1" xfId="11" applyFont="1" applyFill="1" applyBorder="1" applyAlignment="1">
      <alignment horizontal="left" vertical="center"/>
    </xf>
    <xf numFmtId="0" fontId="12" fillId="0" borderId="1" xfId="8" applyNumberFormat="1" applyFont="1" applyFill="1" applyBorder="1" applyAlignment="1">
      <alignment horizontal="left" vertical="center" wrapText="1"/>
    </xf>
    <xf numFmtId="3" fontId="12" fillId="3" borderId="1" xfId="11" applyNumberFormat="1" applyFont="1" applyFill="1" applyBorder="1" applyAlignment="1">
      <alignment horizontal="center" vertical="center" wrapText="1"/>
    </xf>
    <xf numFmtId="0" fontId="12" fillId="3" borderId="1" xfId="11" quotePrefix="1" applyFont="1" applyFill="1" applyBorder="1" applyAlignment="1">
      <alignment horizontal="center" vertical="center" wrapText="1"/>
    </xf>
    <xf numFmtId="0" fontId="12" fillId="0" borderId="1" xfId="8" applyFont="1" applyFill="1" applyBorder="1" applyAlignment="1">
      <alignment horizontal="center" vertical="center" wrapText="1"/>
    </xf>
    <xf numFmtId="0" fontId="12" fillId="3" borderId="1" xfId="0" quotePrefix="1" applyFont="1" applyFill="1" applyBorder="1" applyAlignment="1">
      <alignment horizontal="center" vertical="center" wrapText="1"/>
    </xf>
    <xf numFmtId="0" fontId="12" fillId="3" borderId="1" xfId="0" applyFont="1" applyFill="1" applyBorder="1" applyAlignment="1">
      <alignment horizontal="center" vertical="center" wrapText="1"/>
    </xf>
    <xf numFmtId="0" fontId="38" fillId="3" borderId="1" xfId="11" applyFont="1" applyFill="1" applyBorder="1" applyAlignment="1">
      <alignment horizontal="left" vertical="top" wrapText="1"/>
    </xf>
    <xf numFmtId="0" fontId="12" fillId="3" borderId="1" xfId="11" applyFont="1" applyFill="1" applyBorder="1" applyAlignment="1">
      <alignment vertical="top" wrapText="1"/>
    </xf>
    <xf numFmtId="0" fontId="12" fillId="3" borderId="0" xfId="0" applyFont="1" applyFill="1" applyBorder="1" applyAlignment="1"/>
    <xf numFmtId="0" fontId="12" fillId="3" borderId="23" xfId="0" applyFont="1" applyFill="1" applyBorder="1" applyAlignment="1">
      <alignment horizontal="right"/>
    </xf>
    <xf numFmtId="0" fontId="12" fillId="12" borderId="4" xfId="0" applyFont="1" applyFill="1" applyBorder="1" applyAlignment="1">
      <alignment horizontal="center"/>
    </xf>
    <xf numFmtId="0" fontId="12" fillId="13" borderId="4" xfId="0" applyFont="1" applyFill="1" applyBorder="1" applyAlignment="1">
      <alignment horizontal="center"/>
    </xf>
    <xf numFmtId="0" fontId="12" fillId="14" borderId="4" xfId="0" applyFont="1" applyFill="1" applyBorder="1" applyAlignment="1">
      <alignment horizontal="center"/>
    </xf>
    <xf numFmtId="4" fontId="11" fillId="4" borderId="19" xfId="0" applyNumberFormat="1" applyFont="1" applyFill="1" applyBorder="1" applyAlignment="1">
      <alignment horizontal="center" vertical="center"/>
    </xf>
    <xf numFmtId="0" fontId="14" fillId="4" borderId="19" xfId="0" applyFont="1" applyFill="1" applyBorder="1" applyAlignment="1" applyProtection="1">
      <alignment horizontal="center" vertical="center"/>
      <protection hidden="1"/>
    </xf>
    <xf numFmtId="0" fontId="1" fillId="0" borderId="77" xfId="0" applyFont="1" applyBorder="1" applyAlignment="1">
      <alignment horizontal="right"/>
    </xf>
    <xf numFmtId="0" fontId="12" fillId="0" borderId="78" xfId="0" applyFont="1" applyFill="1" applyBorder="1" applyAlignment="1">
      <alignment horizontal="center" vertical="center"/>
    </xf>
    <xf numFmtId="0" fontId="12" fillId="0" borderId="1" xfId="8" quotePrefix="1" applyFont="1" applyFill="1" applyBorder="1" applyAlignment="1">
      <alignment vertical="top" wrapText="1"/>
    </xf>
    <xf numFmtId="0" fontId="12" fillId="0" borderId="1" xfId="8" applyFont="1" applyFill="1" applyBorder="1" applyAlignment="1">
      <alignment vertical="top" wrapText="1"/>
    </xf>
    <xf numFmtId="1" fontId="12" fillId="3" borderId="1" xfId="11" applyNumberFormat="1" applyFont="1" applyFill="1" applyBorder="1" applyAlignment="1" applyProtection="1">
      <alignment horizontal="left" vertical="top" wrapText="1"/>
      <protection locked="0"/>
    </xf>
    <xf numFmtId="0" fontId="12" fillId="0" borderId="27" xfId="11" applyFont="1" applyFill="1" applyBorder="1" applyAlignment="1">
      <alignment horizontal="left" vertical="center" wrapText="1"/>
    </xf>
    <xf numFmtId="4" fontId="34" fillId="4" borderId="19" xfId="0" applyNumberFormat="1" applyFont="1" applyFill="1" applyBorder="1" applyAlignment="1" applyProtection="1">
      <alignment horizontal="center"/>
      <protection hidden="1"/>
    </xf>
    <xf numFmtId="4" fontId="34" fillId="4" borderId="38" xfId="0" applyNumberFormat="1" applyFont="1" applyFill="1" applyBorder="1" applyAlignment="1" applyProtection="1">
      <alignment horizontal="center"/>
      <protection hidden="1"/>
    </xf>
    <xf numFmtId="0" fontId="11" fillId="15" borderId="20" xfId="7" applyNumberFormat="1" applyFont="1" applyFill="1" applyBorder="1" applyAlignment="1">
      <alignment horizontal="center" vertical="center" wrapText="1"/>
    </xf>
    <xf numFmtId="0" fontId="11" fillId="15" borderId="19" xfId="7" applyNumberFormat="1" applyFont="1" applyFill="1" applyBorder="1" applyAlignment="1">
      <alignment horizontal="center" vertical="center" wrapText="1"/>
    </xf>
    <xf numFmtId="0" fontId="11" fillId="15" borderId="19" xfId="0" applyFont="1" applyFill="1" applyBorder="1" applyAlignment="1">
      <alignment horizontal="center" vertical="center"/>
    </xf>
    <xf numFmtId="0" fontId="11" fillId="15" borderId="19" xfId="0" applyFont="1" applyFill="1" applyBorder="1" applyAlignment="1">
      <alignment horizontal="center" vertical="center" wrapText="1"/>
    </xf>
    <xf numFmtId="0" fontId="36" fillId="15" borderId="20" xfId="7" applyNumberFormat="1" applyFont="1" applyFill="1" applyBorder="1" applyAlignment="1">
      <alignment horizontal="center" vertical="center" wrapText="1"/>
    </xf>
    <xf numFmtId="0" fontId="11" fillId="15" borderId="22" xfId="7" applyNumberFormat="1" applyFont="1" applyFill="1" applyBorder="1" applyAlignment="1">
      <alignment horizontal="center" vertical="center" wrapText="1"/>
    </xf>
    <xf numFmtId="0" fontId="12" fillId="15" borderId="20" xfId="0" applyFont="1" applyFill="1" applyBorder="1" applyAlignment="1">
      <alignment horizontal="center" wrapText="1"/>
    </xf>
    <xf numFmtId="0" fontId="11" fillId="15" borderId="21" xfId="7" applyNumberFormat="1" applyFont="1" applyFill="1" applyBorder="1" applyAlignment="1">
      <alignment horizontal="center" vertical="center" wrapText="1"/>
    </xf>
    <xf numFmtId="49" fontId="12" fillId="15" borderId="1" xfId="7" applyNumberFormat="1" applyFont="1" applyFill="1" applyBorder="1" applyAlignment="1">
      <alignment wrapText="1"/>
    </xf>
    <xf numFmtId="0" fontId="11" fillId="15" borderId="4" xfId="7" applyNumberFormat="1" applyFont="1" applyFill="1" applyBorder="1" applyAlignment="1">
      <alignment horizontal="center" vertical="center" wrapText="1"/>
    </xf>
    <xf numFmtId="0" fontId="11" fillId="15" borderId="0" xfId="7" applyNumberFormat="1" applyFont="1" applyFill="1" applyBorder="1" applyAlignment="1">
      <alignment horizontal="left" textRotation="45" wrapText="1"/>
    </xf>
    <xf numFmtId="0" fontId="11" fillId="15" borderId="4" xfId="8" applyNumberFormat="1" applyFont="1" applyFill="1" applyBorder="1" applyAlignment="1">
      <alignment horizontal="center" vertical="center" wrapText="1"/>
    </xf>
    <xf numFmtId="0" fontId="11" fillId="15" borderId="14" xfId="8" applyNumberFormat="1" applyFont="1" applyFill="1" applyBorder="1" applyAlignment="1">
      <alignment horizontal="center" vertical="center" wrapText="1"/>
    </xf>
    <xf numFmtId="49" fontId="12" fillId="15" borderId="4" xfId="8" applyNumberFormat="1" applyFont="1" applyFill="1" applyBorder="1" applyAlignment="1">
      <alignment wrapText="1"/>
    </xf>
    <xf numFmtId="0" fontId="12" fillId="15" borderId="4" xfId="7" applyNumberFormat="1" applyFont="1" applyFill="1" applyBorder="1" applyAlignment="1">
      <alignment horizontal="center" vertical="center" wrapText="1"/>
    </xf>
    <xf numFmtId="0" fontId="11" fillId="15" borderId="14" xfId="7" applyNumberFormat="1" applyFont="1" applyFill="1" applyBorder="1" applyAlignment="1">
      <alignment horizontal="left" wrapText="1"/>
    </xf>
    <xf numFmtId="0" fontId="11" fillId="15" borderId="39" xfId="7" applyNumberFormat="1" applyFont="1" applyFill="1" applyBorder="1" applyAlignment="1">
      <alignment horizontal="center" textRotation="90" wrapText="1"/>
    </xf>
    <xf numFmtId="0" fontId="11" fillId="15" borderId="39" xfId="7" applyNumberFormat="1" applyFont="1" applyFill="1" applyBorder="1" applyAlignment="1" applyProtection="1">
      <alignment horizontal="center" vertical="center" wrapText="1"/>
    </xf>
    <xf numFmtId="0" fontId="11" fillId="15" borderId="45" xfId="7" applyNumberFormat="1" applyFont="1" applyFill="1" applyBorder="1" applyAlignment="1" applyProtection="1">
      <alignment horizontal="center" vertical="center" wrapText="1"/>
    </xf>
    <xf numFmtId="0" fontId="11" fillId="15" borderId="4" xfId="7" applyNumberFormat="1" applyFont="1" applyFill="1" applyBorder="1" applyAlignment="1" applyProtection="1">
      <alignment horizontal="center" vertical="center" wrapText="1"/>
    </xf>
    <xf numFmtId="49" fontId="12" fillId="15" borderId="4" xfId="7" applyNumberFormat="1" applyFont="1" applyFill="1" applyBorder="1" applyAlignment="1">
      <alignment wrapText="1"/>
    </xf>
    <xf numFmtId="0" fontId="11" fillId="15" borderId="4" xfId="0" applyFont="1" applyFill="1" applyBorder="1" applyAlignment="1">
      <alignment horizontal="center" vertical="center"/>
    </xf>
    <xf numFmtId="0" fontId="11" fillId="15" borderId="4" xfId="7" applyNumberFormat="1" applyFont="1" applyFill="1" applyBorder="1" applyAlignment="1">
      <alignment horizontal="center" vertical="center" wrapText="1"/>
    </xf>
    <xf numFmtId="0" fontId="14" fillId="15" borderId="19" xfId="0" applyFont="1" applyFill="1" applyBorder="1" applyAlignment="1" applyProtection="1">
      <alignment horizontal="center" vertical="center"/>
      <protection hidden="1"/>
    </xf>
    <xf numFmtId="0" fontId="11" fillId="15" borderId="4" xfId="7" applyNumberFormat="1" applyFont="1" applyFill="1" applyBorder="1" applyAlignment="1">
      <alignment horizontal="left" wrapText="1"/>
    </xf>
    <xf numFmtId="0" fontId="11" fillId="15" borderId="4" xfId="7" applyNumberFormat="1" applyFont="1" applyFill="1" applyBorder="1" applyAlignment="1" applyProtection="1">
      <alignment horizontal="left" wrapText="1"/>
    </xf>
    <xf numFmtId="0" fontId="11" fillId="15" borderId="8" xfId="7" applyNumberFormat="1" applyFont="1" applyFill="1" applyBorder="1" applyAlignment="1">
      <alignment horizontal="center" vertical="center" wrapText="1"/>
    </xf>
    <xf numFmtId="0" fontId="12" fillId="5" borderId="29" xfId="0" applyFont="1" applyFill="1" applyBorder="1"/>
    <xf numFmtId="0" fontId="53" fillId="3" borderId="75" xfId="11" applyFont="1" applyFill="1" applyBorder="1" applyAlignment="1">
      <alignment horizontal="center" vertical="center" wrapText="1"/>
    </xf>
    <xf numFmtId="0" fontId="17" fillId="3" borderId="75" xfId="8" applyNumberFormat="1" applyFont="1" applyFill="1" applyBorder="1" applyAlignment="1">
      <alignment vertical="top"/>
    </xf>
    <xf numFmtId="9" fontId="1" fillId="0" borderId="75" xfId="0" applyNumberFormat="1" applyFont="1" applyBorder="1"/>
    <xf numFmtId="0" fontId="34" fillId="4" borderId="45" xfId="0" applyFont="1" applyFill="1" applyBorder="1" applyAlignment="1" applyProtection="1">
      <alignment vertical="center"/>
      <protection hidden="1"/>
    </xf>
    <xf numFmtId="0" fontId="1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1" fillId="4" borderId="4" xfId="0" applyFont="1" applyFill="1" applyBorder="1" applyAlignment="1">
      <alignment horizontal="center" vertical="center"/>
    </xf>
    <xf numFmtId="0" fontId="14" fillId="0" borderId="49" xfId="0" applyFont="1" applyFill="1" applyBorder="1" applyAlignment="1" applyProtection="1">
      <alignment vertical="center" wrapText="1"/>
      <protection hidden="1"/>
    </xf>
    <xf numFmtId="0" fontId="14" fillId="4" borderId="0" xfId="0" applyFont="1" applyFill="1" applyBorder="1" applyAlignment="1" applyProtection="1">
      <alignment horizontal="center"/>
      <protection hidden="1"/>
    </xf>
    <xf numFmtId="0" fontId="14" fillId="4" borderId="23" xfId="0" applyFont="1" applyFill="1" applyBorder="1" applyAlignment="1" applyProtection="1">
      <alignment horizontal="center"/>
      <protection hidden="1"/>
    </xf>
    <xf numFmtId="4" fontId="12" fillId="4" borderId="16" xfId="0" applyNumberFormat="1" applyFont="1" applyFill="1" applyBorder="1" applyAlignment="1">
      <alignment horizontal="center"/>
    </xf>
    <xf numFmtId="4" fontId="34" fillId="4" borderId="3" xfId="0" applyNumberFormat="1" applyFont="1" applyFill="1" applyBorder="1" applyAlignment="1" applyProtection="1">
      <alignment vertical="center"/>
      <protection hidden="1"/>
    </xf>
    <xf numFmtId="0" fontId="34" fillId="4" borderId="38" xfId="0" applyFont="1" applyFill="1" applyBorder="1" applyAlignment="1" applyProtection="1">
      <alignment horizontal="left" vertical="center"/>
      <protection hidden="1"/>
    </xf>
    <xf numFmtId="0" fontId="34" fillId="4" borderId="53" xfId="0" applyFont="1" applyFill="1" applyBorder="1" applyAlignment="1" applyProtection="1">
      <alignment horizontal="left" vertical="center"/>
      <protection hidden="1"/>
    </xf>
    <xf numFmtId="0" fontId="34" fillId="0" borderId="0" xfId="0" applyFont="1" applyFill="1" applyBorder="1" applyAlignment="1" applyProtection="1">
      <alignment horizontal="left" vertical="center"/>
      <protection hidden="1"/>
    </xf>
    <xf numFmtId="4" fontId="34" fillId="0" borderId="0" xfId="0" applyNumberFormat="1" applyFont="1" applyFill="1" applyBorder="1" applyAlignment="1" applyProtection="1">
      <alignment horizontal="center" vertical="center"/>
      <protection hidden="1"/>
    </xf>
    <xf numFmtId="0" fontId="1" fillId="0" borderId="0" xfId="0" applyFont="1" applyBorder="1" applyAlignment="1">
      <alignment horizontal="right"/>
    </xf>
    <xf numFmtId="0" fontId="14" fillId="9" borderId="54" xfId="0" applyFont="1" applyFill="1" applyBorder="1" applyAlignment="1" applyProtection="1">
      <alignment horizontal="center" vertical="center"/>
      <protection hidden="1"/>
    </xf>
    <xf numFmtId="4" fontId="12" fillId="7" borderId="37" xfId="0" applyNumberFormat="1" applyFont="1" applyFill="1" applyBorder="1" applyAlignment="1" applyProtection="1">
      <alignment horizontal="center" vertical="center"/>
      <protection locked="0"/>
    </xf>
    <xf numFmtId="0" fontId="1" fillId="0" borderId="83" xfId="0" applyFont="1" applyBorder="1"/>
    <xf numFmtId="0" fontId="1" fillId="0" borderId="50" xfId="0" applyFont="1" applyBorder="1"/>
    <xf numFmtId="4" fontId="12" fillId="7" borderId="56" xfId="0" applyNumberFormat="1" applyFont="1" applyFill="1" applyBorder="1" applyAlignment="1" applyProtection="1">
      <alignment horizontal="center" vertical="center"/>
      <protection locked="0"/>
    </xf>
    <xf numFmtId="4" fontId="12" fillId="7" borderId="41" xfId="0" applyNumberFormat="1" applyFont="1" applyFill="1" applyBorder="1" applyAlignment="1" applyProtection="1">
      <alignment horizontal="center" vertical="center"/>
      <protection locked="0"/>
    </xf>
    <xf numFmtId="0" fontId="12" fillId="9" borderId="54" xfId="11" applyFont="1" applyFill="1" applyBorder="1" applyAlignment="1">
      <alignment horizontal="center" vertical="center" wrapText="1"/>
    </xf>
    <xf numFmtId="0" fontId="12" fillId="9" borderId="57" xfId="11" applyFont="1" applyFill="1" applyBorder="1" applyAlignment="1">
      <alignment horizontal="center" vertical="center" wrapText="1"/>
    </xf>
    <xf numFmtId="0" fontId="42" fillId="9" borderId="58" xfId="11" applyFont="1" applyFill="1" applyBorder="1" applyAlignment="1">
      <alignment horizontal="center" vertical="center" wrapText="1"/>
    </xf>
    <xf numFmtId="0" fontId="14" fillId="9" borderId="54" xfId="0" applyFont="1" applyFill="1" applyBorder="1" applyAlignment="1" applyProtection="1">
      <alignment horizontal="center" vertical="center"/>
      <protection hidden="1"/>
    </xf>
    <xf numFmtId="4" fontId="12" fillId="7" borderId="59" xfId="0" applyNumberFormat="1" applyFont="1" applyFill="1" applyBorder="1" applyAlignment="1" applyProtection="1">
      <alignment horizontal="center" vertical="center"/>
      <protection locked="0"/>
    </xf>
    <xf numFmtId="0" fontId="14" fillId="4" borderId="38" xfId="0" applyFont="1" applyFill="1" applyBorder="1" applyAlignment="1" applyProtection="1">
      <alignment horizontal="center"/>
      <protection hidden="1"/>
    </xf>
    <xf numFmtId="0" fontId="14" fillId="4" borderId="53" xfId="0" applyFont="1" applyFill="1" applyBorder="1" applyAlignment="1" applyProtection="1">
      <alignment horizontal="center"/>
      <protection hidden="1"/>
    </xf>
    <xf numFmtId="0" fontId="14" fillId="4" borderId="30" xfId="0" applyFont="1" applyFill="1" applyBorder="1" applyAlignment="1" applyProtection="1">
      <alignment horizontal="center"/>
      <protection hidden="1"/>
    </xf>
    <xf numFmtId="0" fontId="0" fillId="0" borderId="75" xfId="0" applyBorder="1"/>
    <xf numFmtId="0" fontId="36" fillId="0" borderId="75" xfId="0" applyFont="1" applyBorder="1"/>
    <xf numFmtId="0" fontId="0" fillId="0" borderId="75" xfId="0" applyBorder="1" applyAlignment="1">
      <alignment vertical="center"/>
    </xf>
    <xf numFmtId="0" fontId="0" fillId="0" borderId="79" xfId="0" applyBorder="1"/>
    <xf numFmtId="0" fontId="36" fillId="0" borderId="76" xfId="0" applyFont="1" applyBorder="1"/>
    <xf numFmtId="0" fontId="36" fillId="0" borderId="77" xfId="0" applyFont="1" applyBorder="1" applyAlignment="1">
      <alignment horizontal="center" vertical="center" wrapText="1"/>
    </xf>
    <xf numFmtId="0" fontId="0" fillId="0" borderId="76" xfId="0" applyBorder="1"/>
    <xf numFmtId="0" fontId="0" fillId="0" borderId="77" xfId="0" applyBorder="1" applyAlignment="1">
      <alignment horizontal="center"/>
    </xf>
    <xf numFmtId="0" fontId="36" fillId="0" borderId="76" xfId="0" applyFont="1" applyBorder="1" applyAlignment="1">
      <alignment vertical="center"/>
    </xf>
    <xf numFmtId="0" fontId="0" fillId="0" borderId="76" xfId="0" applyBorder="1" applyAlignment="1">
      <alignment vertical="center"/>
    </xf>
    <xf numFmtId="0" fontId="0" fillId="0" borderId="77" xfId="0" applyBorder="1"/>
    <xf numFmtId="0" fontId="36" fillId="0" borderId="77" xfId="0" applyFont="1" applyBorder="1"/>
    <xf numFmtId="0" fontId="34" fillId="4" borderId="61" xfId="0" applyFont="1" applyFill="1" applyBorder="1" applyAlignment="1" applyProtection="1">
      <alignment horizontal="left" vertical="center"/>
      <protection hidden="1"/>
    </xf>
    <xf numFmtId="4" fontId="12" fillId="7" borderId="43" xfId="0" applyNumberFormat="1" applyFont="1" applyFill="1" applyBorder="1" applyAlignment="1" applyProtection="1">
      <alignment horizontal="center" vertical="center"/>
      <protection locked="0"/>
    </xf>
    <xf numFmtId="0" fontId="17" fillId="3" borderId="76" xfId="8" applyNumberFormat="1" applyFont="1" applyFill="1" applyBorder="1" applyAlignment="1">
      <alignment vertical="top"/>
    </xf>
    <xf numFmtId="49" fontId="53" fillId="3" borderId="75" xfId="11" applyNumberFormat="1" applyFont="1" applyFill="1" applyBorder="1" applyAlignment="1">
      <alignment horizontal="center" vertical="center" wrapText="1"/>
    </xf>
    <xf numFmtId="4" fontId="12" fillId="7" borderId="4" xfId="0" applyNumberFormat="1" applyFont="1" applyFill="1" applyBorder="1" applyAlignment="1" applyProtection="1">
      <alignment horizontal="center" vertical="center"/>
      <protection locked="0"/>
    </xf>
    <xf numFmtId="4" fontId="12" fillId="7" borderId="40" xfId="0" applyNumberFormat="1" applyFont="1" applyFill="1" applyBorder="1" applyAlignment="1" applyProtection="1">
      <alignment horizontal="center" vertical="center"/>
      <protection locked="0"/>
    </xf>
    <xf numFmtId="4" fontId="12" fillId="7" borderId="55" xfId="0" applyNumberFormat="1" applyFont="1" applyFill="1" applyBorder="1" applyAlignment="1" applyProtection="1">
      <alignment horizontal="center" vertical="center"/>
      <protection locked="0"/>
    </xf>
    <xf numFmtId="0" fontId="53" fillId="3" borderId="75" xfId="11" applyFont="1" applyFill="1" applyBorder="1" applyAlignment="1">
      <alignment horizontal="center" vertical="center" wrapText="1"/>
    </xf>
    <xf numFmtId="0" fontId="34" fillId="4" borderId="38" xfId="0" applyFont="1" applyFill="1" applyBorder="1" applyAlignment="1" applyProtection="1">
      <alignment horizontal="left" vertical="center"/>
      <protection hidden="1"/>
    </xf>
    <xf numFmtId="0" fontId="34" fillId="4" borderId="53" xfId="0" applyFont="1" applyFill="1" applyBorder="1" applyAlignment="1" applyProtection="1">
      <alignment horizontal="left" vertical="center"/>
      <protection hidden="1"/>
    </xf>
    <xf numFmtId="0" fontId="11" fillId="4" borderId="4" xfId="8" applyNumberFormat="1" applyFont="1" applyFill="1" applyBorder="1" applyAlignment="1">
      <alignment horizontal="center" vertical="center" wrapText="1"/>
    </xf>
    <xf numFmtId="0" fontId="11" fillId="4" borderId="6" xfId="8" applyNumberFormat="1" applyFont="1" applyFill="1" applyBorder="1" applyAlignment="1">
      <alignment horizontal="center" vertical="center" wrapText="1"/>
    </xf>
    <xf numFmtId="0" fontId="53" fillId="3" borderId="75" xfId="11" applyFont="1" applyFill="1" applyBorder="1" applyAlignment="1">
      <alignment horizontal="center" vertical="center" wrapText="1"/>
    </xf>
    <xf numFmtId="4" fontId="12" fillId="11" borderId="84" xfId="0" applyNumberFormat="1" applyFont="1" applyFill="1" applyBorder="1" applyAlignment="1" applyProtection="1">
      <alignment horizontal="center" vertical="center"/>
      <protection locked="0"/>
    </xf>
    <xf numFmtId="43" fontId="17" fillId="17" borderId="4" xfId="3" applyFont="1" applyFill="1" applyBorder="1" applyAlignment="1">
      <alignment horizontal="right" vertical="center"/>
    </xf>
    <xf numFmtId="43" fontId="17" fillId="4" borderId="4" xfId="3" applyFont="1" applyFill="1" applyBorder="1" applyAlignment="1">
      <alignment horizontal="right" vertical="center"/>
    </xf>
    <xf numFmtId="0" fontId="17" fillId="10" borderId="43" xfId="0" applyFont="1" applyFill="1" applyBorder="1" applyAlignment="1">
      <alignment vertical="center"/>
    </xf>
    <xf numFmtId="0" fontId="17" fillId="17" borderId="2" xfId="0" applyFont="1" applyFill="1" applyBorder="1" applyAlignment="1">
      <alignment horizontal="center" vertical="center"/>
    </xf>
    <xf numFmtId="0" fontId="17" fillId="4" borderId="2" xfId="0" applyFont="1" applyFill="1" applyBorder="1" applyAlignment="1">
      <alignment horizontal="center" vertical="center"/>
    </xf>
    <xf numFmtId="0" fontId="17" fillId="16" borderId="3" xfId="0" applyFont="1" applyFill="1" applyBorder="1" applyAlignment="1">
      <alignment horizontal="center" vertical="center"/>
    </xf>
    <xf numFmtId="0" fontId="17" fillId="10" borderId="40" xfId="0" applyFont="1" applyFill="1" applyBorder="1" applyAlignment="1">
      <alignment vertical="center"/>
    </xf>
    <xf numFmtId="43" fontId="17" fillId="16" borderId="5" xfId="3" applyFont="1" applyFill="1" applyBorder="1" applyAlignment="1">
      <alignment horizontal="right" vertical="center"/>
    </xf>
    <xf numFmtId="0" fontId="17" fillId="10" borderId="44" xfId="0" applyFont="1" applyFill="1" applyBorder="1" applyAlignment="1">
      <alignment vertical="center"/>
    </xf>
    <xf numFmtId="165" fontId="17" fillId="17" borderId="9" xfId="3" applyNumberFormat="1" applyFont="1" applyFill="1" applyBorder="1" applyAlignment="1">
      <alignment horizontal="right" vertical="center"/>
    </xf>
    <xf numFmtId="165" fontId="17" fillId="4" borderId="9" xfId="3" applyNumberFormat="1" applyFont="1" applyFill="1" applyBorder="1" applyAlignment="1">
      <alignment horizontal="right" vertical="center"/>
    </xf>
    <xf numFmtId="165" fontId="17" fillId="16" borderId="10" xfId="3" applyNumberFormat="1" applyFont="1" applyFill="1" applyBorder="1" applyAlignment="1">
      <alignment horizontal="right" vertical="center"/>
    </xf>
    <xf numFmtId="10" fontId="17" fillId="17" borderId="4" xfId="0" applyNumberFormat="1" applyFont="1" applyFill="1" applyBorder="1" applyAlignment="1">
      <alignment horizontal="right" vertical="center"/>
    </xf>
    <xf numFmtId="10" fontId="17" fillId="4" borderId="4" xfId="0" applyNumberFormat="1" applyFont="1" applyFill="1" applyBorder="1" applyAlignment="1">
      <alignment horizontal="right" vertical="center"/>
    </xf>
    <xf numFmtId="10" fontId="17" fillId="16" borderId="5" xfId="0" applyNumberFormat="1" applyFont="1" applyFill="1" applyBorder="1" applyAlignment="1">
      <alignment horizontal="right" vertical="center"/>
    </xf>
    <xf numFmtId="10" fontId="17" fillId="17" borderId="4" xfId="4" applyNumberFormat="1" applyFont="1" applyFill="1" applyBorder="1" applyAlignment="1">
      <alignment horizontal="right" vertical="center"/>
    </xf>
    <xf numFmtId="10" fontId="17" fillId="4" borderId="4" xfId="4" applyNumberFormat="1" applyFont="1" applyFill="1" applyBorder="1" applyAlignment="1">
      <alignment horizontal="right" vertical="center"/>
    </xf>
    <xf numFmtId="10" fontId="17" fillId="16" borderId="5" xfId="4" applyNumberFormat="1" applyFont="1" applyFill="1" applyBorder="1" applyAlignment="1">
      <alignment horizontal="right" vertical="center"/>
    </xf>
    <xf numFmtId="43" fontId="17" fillId="17" borderId="4" xfId="3" applyNumberFormat="1" applyFont="1" applyFill="1" applyBorder="1" applyAlignment="1">
      <alignment horizontal="right" vertical="center"/>
    </xf>
    <xf numFmtId="43" fontId="17" fillId="4" borderId="4" xfId="3" applyNumberFormat="1" applyFont="1" applyFill="1" applyBorder="1" applyAlignment="1">
      <alignment horizontal="right" vertical="center"/>
    </xf>
    <xf numFmtId="43" fontId="17" fillId="16" borderId="5" xfId="3" applyNumberFormat="1" applyFont="1" applyFill="1" applyBorder="1" applyAlignment="1">
      <alignment horizontal="right" vertical="center"/>
    </xf>
    <xf numFmtId="0" fontId="33" fillId="0" borderId="0" xfId="0" applyFont="1" applyFill="1" applyBorder="1" applyAlignment="1">
      <alignment horizontal="center" vertical="center" wrapText="1"/>
    </xf>
    <xf numFmtId="0" fontId="59" fillId="15" borderId="4" xfId="7" applyNumberFormat="1" applyFont="1" applyFill="1" applyBorder="1" applyAlignment="1">
      <alignment horizontal="center" textRotation="90" wrapText="1"/>
    </xf>
    <xf numFmtId="0" fontId="59" fillId="7" borderId="24" xfId="7" applyNumberFormat="1" applyFont="1" applyFill="1" applyBorder="1" applyAlignment="1">
      <alignment horizontal="center" vertical="top" wrapText="1"/>
    </xf>
    <xf numFmtId="0" fontId="59" fillId="7" borderId="24" xfId="7" applyNumberFormat="1" applyFont="1" applyFill="1" applyBorder="1" applyAlignment="1">
      <alignment horizontal="center" textRotation="90"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3" borderId="74" xfId="0" applyNumberFormat="1" applyFont="1" applyFill="1" applyBorder="1" applyAlignment="1">
      <alignment horizontal="left" vertical="top" wrapText="1"/>
    </xf>
    <xf numFmtId="0" fontId="12" fillId="3" borderId="82" xfId="0" applyNumberFormat="1" applyFont="1" applyFill="1" applyBorder="1" applyAlignment="1">
      <alignment horizontal="left" vertical="top" wrapText="1"/>
    </xf>
    <xf numFmtId="0" fontId="12" fillId="0" borderId="74" xfId="0" applyNumberFormat="1" applyFont="1" applyFill="1" applyBorder="1" applyAlignment="1">
      <alignment horizontal="left" vertical="top" wrapText="1"/>
    </xf>
    <xf numFmtId="0" fontId="12" fillId="3" borderId="1" xfId="11" applyFont="1" applyFill="1" applyBorder="1" applyAlignment="1">
      <alignment vertical="center" wrapText="1"/>
    </xf>
    <xf numFmtId="0" fontId="12" fillId="3" borderId="1" xfId="11" applyFont="1" applyFill="1" applyBorder="1" applyAlignment="1" applyProtection="1">
      <alignment horizontal="center" vertical="center" wrapText="1"/>
    </xf>
    <xf numFmtId="0" fontId="12" fillId="3" borderId="1" xfId="11" applyFont="1" applyFill="1" applyBorder="1" applyAlignment="1">
      <alignment horizontal="left" vertical="center" wrapText="1"/>
    </xf>
    <xf numFmtId="0" fontId="12" fillId="3" borderId="1" xfId="11" applyFont="1" applyFill="1" applyBorder="1" applyAlignment="1">
      <alignment horizontal="center" vertical="center" wrapText="1"/>
    </xf>
    <xf numFmtId="0" fontId="11" fillId="3" borderId="1" xfId="11" applyFont="1" applyFill="1" applyBorder="1" applyAlignment="1" applyProtection="1">
      <alignment horizontal="center" vertical="center" wrapText="1"/>
    </xf>
    <xf numFmtId="0" fontId="12" fillId="3" borderId="82" xfId="0" applyNumberFormat="1" applyFont="1" applyFill="1" applyBorder="1" applyAlignment="1">
      <alignment horizontal="left" vertical="top" wrapText="1"/>
    </xf>
    <xf numFmtId="1" fontId="12" fillId="3" borderId="1" xfId="11" applyNumberFormat="1" applyFont="1" applyFill="1" applyBorder="1" applyAlignment="1" applyProtection="1">
      <alignment horizontal="center" vertical="center" wrapText="1"/>
      <protection locked="0"/>
    </xf>
    <xf numFmtId="0" fontId="12" fillId="13" borderId="2"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4" xfId="0" applyFont="1" applyFill="1" applyBorder="1" applyAlignment="1">
      <alignment horizontal="center" vertical="center" wrapText="1"/>
    </xf>
    <xf numFmtId="0" fontId="12" fillId="12" borderId="10" xfId="0" applyFont="1" applyFill="1" applyBorder="1" applyAlignment="1">
      <alignment horizontal="center" vertical="center" wrapText="1"/>
    </xf>
    <xf numFmtId="0" fontId="12" fillId="3" borderId="0" xfId="0" applyFont="1" applyFill="1" applyBorder="1"/>
    <xf numFmtId="4" fontId="12" fillId="7" borderId="37" xfId="0" applyNumberFormat="1" applyFont="1" applyFill="1" applyBorder="1" applyAlignment="1" applyProtection="1">
      <alignment horizontal="center" vertical="center"/>
      <protection locked="0"/>
    </xf>
    <xf numFmtId="0" fontId="11" fillId="15" borderId="21" xfId="8" applyNumberFormat="1" applyFont="1" applyFill="1" applyBorder="1" applyAlignment="1">
      <alignment horizontal="center" vertical="center" wrapText="1"/>
    </xf>
    <xf numFmtId="4" fontId="12" fillId="7" borderId="55" xfId="0" applyNumberFormat="1" applyFont="1" applyFill="1" applyBorder="1" applyAlignment="1" applyProtection="1">
      <alignment horizontal="center" vertical="center"/>
      <protection locked="0"/>
    </xf>
    <xf numFmtId="4" fontId="12" fillId="7" borderId="56" xfId="0" applyNumberFormat="1" applyFont="1" applyFill="1" applyBorder="1" applyAlignment="1" applyProtection="1">
      <alignment horizontal="center" vertical="center"/>
      <protection locked="0"/>
    </xf>
    <xf numFmtId="4" fontId="12" fillId="7" borderId="41" xfId="0" applyNumberFormat="1" applyFont="1" applyFill="1" applyBorder="1" applyAlignment="1" applyProtection="1">
      <alignment horizontal="center" vertical="center"/>
      <protection locked="0"/>
    </xf>
    <xf numFmtId="0" fontId="12" fillId="3" borderId="74" xfId="8" applyNumberFormat="1" applyFont="1" applyFill="1" applyBorder="1" applyAlignment="1">
      <alignment horizontal="left" vertical="top" wrapText="1"/>
    </xf>
    <xf numFmtId="0" fontId="12" fillId="0" borderId="1" xfId="8" quotePrefix="1" applyFont="1" applyFill="1" applyBorder="1" applyAlignment="1">
      <alignment horizontal="center" vertical="top" wrapText="1"/>
    </xf>
    <xf numFmtId="0" fontId="12" fillId="0" borderId="1" xfId="8" quotePrefix="1" applyFont="1" applyFill="1" applyBorder="1" applyAlignment="1">
      <alignment horizontal="left" vertical="top" wrapText="1"/>
    </xf>
    <xf numFmtId="0" fontId="12" fillId="3" borderId="1" xfId="11" applyFont="1" applyFill="1" applyBorder="1" applyAlignment="1" applyProtection="1">
      <alignment horizontal="center" vertical="center" wrapText="1"/>
    </xf>
    <xf numFmtId="0" fontId="12" fillId="0" borderId="1" xfId="11" applyFont="1" applyFill="1" applyBorder="1" applyAlignment="1">
      <alignment horizontal="center" vertical="center" wrapText="1"/>
    </xf>
    <xf numFmtId="0" fontId="12" fillId="3" borderId="1" xfId="11" applyFont="1" applyFill="1" applyBorder="1" applyAlignment="1">
      <alignment horizontal="center" vertical="center" wrapText="1"/>
    </xf>
    <xf numFmtId="0" fontId="12" fillId="3" borderId="1" xfId="11" applyFont="1" applyFill="1" applyBorder="1" applyAlignment="1">
      <alignment horizontal="left" vertical="top" wrapText="1"/>
    </xf>
    <xf numFmtId="0" fontId="12" fillId="3" borderId="82" xfId="8" applyNumberFormat="1" applyFont="1" applyFill="1" applyBorder="1" applyAlignment="1">
      <alignment horizontal="left" vertical="top" wrapText="1"/>
    </xf>
    <xf numFmtId="0" fontId="12" fillId="0" borderId="1" xfId="11" applyFont="1" applyFill="1" applyBorder="1" applyAlignment="1">
      <alignment horizontal="left" vertical="top" wrapText="1"/>
    </xf>
    <xf numFmtId="0" fontId="12" fillId="0" borderId="1" xfId="11" applyFont="1" applyFill="1" applyBorder="1" applyAlignment="1">
      <alignment horizontal="center" vertical="center" wrapText="1"/>
    </xf>
    <xf numFmtId="0" fontId="12" fillId="0" borderId="1" xfId="11" applyNumberFormat="1" applyFont="1" applyFill="1" applyBorder="1" applyAlignment="1">
      <alignment horizontal="center" vertical="center" wrapText="1"/>
    </xf>
    <xf numFmtId="1" fontId="12" fillId="0" borderId="1" xfId="11" applyNumberFormat="1" applyFont="1" applyFill="1" applyBorder="1" applyAlignment="1">
      <alignment horizontal="center" vertical="center" wrapText="1"/>
    </xf>
    <xf numFmtId="0" fontId="11" fillId="0" borderId="1" xfId="11" applyFont="1" applyFill="1" applyBorder="1" applyAlignment="1">
      <alignment horizontal="center" vertical="center" wrapText="1"/>
    </xf>
    <xf numFmtId="0" fontId="11" fillId="7" borderId="37" xfId="7" applyNumberFormat="1" applyFont="1" applyFill="1" applyBorder="1" applyAlignment="1">
      <alignment horizontal="center" vertical="center" wrapText="1"/>
    </xf>
    <xf numFmtId="0" fontId="12" fillId="3" borderId="1" xfId="11" applyNumberFormat="1" applyFont="1" applyFill="1" applyBorder="1" applyAlignment="1">
      <alignment horizontal="center" vertical="center" wrapText="1"/>
    </xf>
    <xf numFmtId="1" fontId="12" fillId="3" borderId="1" xfId="11" applyNumberFormat="1" applyFont="1" applyFill="1" applyBorder="1" applyAlignment="1">
      <alignment horizontal="center" vertical="center" wrapText="1"/>
    </xf>
    <xf numFmtId="0" fontId="12" fillId="0" borderId="1" xfId="11" applyNumberFormat="1" applyFont="1" applyFill="1" applyBorder="1" applyAlignment="1">
      <alignment horizontal="center" vertical="center" wrapText="1"/>
    </xf>
    <xf numFmtId="1" fontId="12" fillId="0" borderId="1" xfId="11" applyNumberFormat="1" applyFont="1" applyFill="1" applyBorder="1" applyAlignment="1">
      <alignment horizontal="center" vertical="center" wrapText="1"/>
    </xf>
    <xf numFmtId="0" fontId="12" fillId="3" borderId="1" xfId="11" applyFont="1" applyFill="1" applyBorder="1" applyAlignment="1">
      <alignment horizontal="center" vertical="center" wrapText="1"/>
    </xf>
    <xf numFmtId="0" fontId="11" fillId="3" borderId="1" xfId="11" applyFont="1" applyFill="1" applyBorder="1" applyAlignment="1">
      <alignment horizontal="center" vertical="center" wrapText="1"/>
    </xf>
    <xf numFmtId="0" fontId="12" fillId="0" borderId="1" xfId="11" applyFont="1" applyFill="1" applyBorder="1" applyAlignment="1">
      <alignment horizontal="left" vertical="top" wrapText="1"/>
    </xf>
    <xf numFmtId="0" fontId="10" fillId="3" borderId="0" xfId="1" applyNumberFormat="1" applyFont="1" applyFill="1" applyBorder="1" applyAlignment="1" applyProtection="1">
      <alignment horizontal="left" vertical="top"/>
    </xf>
    <xf numFmtId="0" fontId="12" fillId="3" borderId="1" xfId="11" applyFont="1" applyFill="1" applyBorder="1" applyAlignment="1">
      <alignment horizontal="center" vertical="top" wrapText="1"/>
    </xf>
    <xf numFmtId="0" fontId="60" fillId="15" borderId="27" xfId="7" applyNumberFormat="1" applyFont="1" applyFill="1" applyBorder="1" applyAlignment="1">
      <alignment horizontal="center" textRotation="45" wrapText="1"/>
    </xf>
    <xf numFmtId="0" fontId="60" fillId="15" borderId="4" xfId="7" applyNumberFormat="1" applyFont="1" applyFill="1" applyBorder="1" applyAlignment="1">
      <alignment horizontal="center" textRotation="45" wrapText="1"/>
    </xf>
    <xf numFmtId="0" fontId="12" fillId="3" borderId="1" xfId="11" applyFont="1" applyFill="1" applyBorder="1" applyAlignment="1" applyProtection="1">
      <alignment horizontal="center" vertical="center" wrapText="1"/>
    </xf>
    <xf numFmtId="0" fontId="12" fillId="3" borderId="1" xfId="11" applyFont="1" applyFill="1" applyBorder="1" applyAlignment="1">
      <alignment horizontal="center" vertical="center" wrapText="1"/>
    </xf>
    <xf numFmtId="0" fontId="12" fillId="3" borderId="28" xfId="11" applyFont="1" applyFill="1" applyBorder="1" applyAlignment="1">
      <alignment horizontal="center" vertical="center" wrapText="1"/>
    </xf>
    <xf numFmtId="0" fontId="11" fillId="3" borderId="1" xfId="11" applyFont="1" applyFill="1" applyBorder="1" applyAlignment="1">
      <alignment horizontal="center" vertical="center" wrapText="1"/>
    </xf>
    <xf numFmtId="0" fontId="12" fillId="0" borderId="1" xfId="8" quotePrefix="1" applyFont="1" applyFill="1" applyBorder="1" applyAlignment="1">
      <alignment horizontal="left" vertical="top" wrapText="1"/>
    </xf>
    <xf numFmtId="0" fontId="11" fillId="3" borderId="28" xfId="11" applyFont="1" applyFill="1" applyBorder="1" applyAlignment="1">
      <alignment horizontal="center" vertical="center" wrapText="1"/>
    </xf>
    <xf numFmtId="0" fontId="12" fillId="0" borderId="1" xfId="8" quotePrefix="1" applyFont="1" applyFill="1" applyBorder="1" applyAlignment="1">
      <alignment horizontal="center" vertical="center" wrapText="1"/>
    </xf>
    <xf numFmtId="0" fontId="12" fillId="0" borderId="1" xfId="8" applyFont="1" applyFill="1" applyBorder="1" applyAlignment="1">
      <alignment horizontal="center" vertical="center" wrapText="1"/>
    </xf>
    <xf numFmtId="0" fontId="12" fillId="3" borderId="1" xfId="8" applyNumberFormat="1" applyFont="1" applyFill="1" applyBorder="1" applyAlignment="1">
      <alignment horizontal="left" vertical="top" wrapText="1"/>
    </xf>
    <xf numFmtId="0" fontId="12" fillId="0" borderId="28" xfId="8" quotePrefix="1" applyFont="1" applyFill="1" applyBorder="1" applyAlignment="1">
      <alignment horizontal="center" vertical="center" wrapText="1"/>
    </xf>
    <xf numFmtId="0" fontId="12" fillId="0" borderId="28" xfId="8" applyFont="1" applyFill="1" applyBorder="1" applyAlignment="1">
      <alignment horizontal="center" vertical="center" wrapText="1"/>
    </xf>
    <xf numFmtId="0" fontId="12" fillId="3" borderId="1" xfId="11" applyFont="1" applyFill="1" applyBorder="1" applyAlignment="1">
      <alignment horizontal="left" vertical="top" wrapText="1"/>
    </xf>
    <xf numFmtId="0" fontId="38" fillId="3" borderId="1" xfId="11" applyFont="1" applyFill="1" applyBorder="1" applyAlignment="1">
      <alignment horizontal="left" vertical="top" wrapText="1"/>
    </xf>
    <xf numFmtId="0" fontId="12" fillId="7" borderId="1" xfId="11" applyFont="1" applyFill="1" applyBorder="1" applyAlignment="1">
      <alignment horizontal="left" vertical="top" wrapText="1"/>
    </xf>
    <xf numFmtId="0" fontId="12" fillId="3" borderId="1" xfId="11" applyFont="1" applyFill="1" applyBorder="1" applyAlignment="1">
      <alignment horizontal="left" vertical="top" wrapText="1"/>
    </xf>
    <xf numFmtId="0" fontId="12" fillId="3" borderId="82" xfId="0" applyNumberFormat="1" applyFont="1" applyFill="1" applyBorder="1" applyAlignment="1">
      <alignment horizontal="left" vertical="top" wrapText="1"/>
    </xf>
    <xf numFmtId="0" fontId="38" fillId="3" borderId="1" xfId="11" applyFont="1" applyFill="1" applyBorder="1" applyAlignment="1">
      <alignment horizontal="left" vertical="top" wrapText="1"/>
    </xf>
    <xf numFmtId="0" fontId="12" fillId="3" borderId="1" xfId="0" applyNumberFormat="1" applyFont="1" applyFill="1" applyBorder="1" applyAlignment="1">
      <alignment horizontal="left" vertical="top" wrapText="1"/>
    </xf>
    <xf numFmtId="0" fontId="12" fillId="7" borderId="1" xfId="8" quotePrefix="1" applyFont="1" applyFill="1" applyBorder="1" applyAlignment="1">
      <alignment horizontal="left" vertical="top" wrapText="1"/>
    </xf>
    <xf numFmtId="0" fontId="12" fillId="3" borderId="1" xfId="11" applyFont="1" applyFill="1" applyBorder="1" applyAlignment="1">
      <alignment horizontal="left" vertical="top" wrapText="1"/>
    </xf>
    <xf numFmtId="0" fontId="38" fillId="3" borderId="1" xfId="11" applyFont="1" applyFill="1" applyBorder="1" applyAlignment="1">
      <alignment horizontal="left" vertical="top" wrapText="1"/>
    </xf>
    <xf numFmtId="0" fontId="12" fillId="7" borderId="82" xfId="0" applyNumberFormat="1" applyFont="1" applyFill="1" applyBorder="1" applyAlignment="1">
      <alignment horizontal="left" vertical="top" wrapText="1"/>
    </xf>
    <xf numFmtId="0" fontId="12" fillId="3" borderId="1" xfId="11" applyFont="1" applyFill="1" applyBorder="1" applyAlignment="1">
      <alignment horizontal="left" vertical="top" wrapText="1"/>
    </xf>
    <xf numFmtId="0" fontId="12" fillId="3" borderId="28" xfId="11" applyFont="1" applyFill="1" applyBorder="1" applyAlignment="1">
      <alignment horizontal="left" vertical="top" wrapText="1"/>
    </xf>
    <xf numFmtId="0" fontId="12" fillId="0" borderId="28" xfId="11" applyFont="1" applyFill="1" applyBorder="1" applyAlignment="1">
      <alignment horizontal="left" vertical="top" wrapText="1"/>
    </xf>
    <xf numFmtId="0" fontId="12" fillId="3" borderId="82" xfId="0" applyNumberFormat="1" applyFont="1" applyFill="1" applyBorder="1" applyAlignment="1">
      <alignment horizontal="left" vertical="top" wrapText="1"/>
    </xf>
    <xf numFmtId="0" fontId="12" fillId="0" borderId="1" xfId="8" quotePrefix="1" applyFont="1" applyFill="1" applyBorder="1" applyAlignment="1">
      <alignment horizontal="left" vertical="top" wrapText="1"/>
    </xf>
    <xf numFmtId="0" fontId="12" fillId="3" borderId="1" xfId="11" applyFont="1" applyFill="1" applyBorder="1" applyAlignment="1">
      <alignment horizontal="left" vertical="top" wrapText="1"/>
    </xf>
    <xf numFmtId="0" fontId="12" fillId="0" borderId="28" xfId="11" applyFont="1" applyFill="1" applyBorder="1" applyAlignment="1">
      <alignment horizontal="left" vertical="top" wrapText="1"/>
    </xf>
    <xf numFmtId="0" fontId="34" fillId="4" borderId="45" xfId="0" applyFont="1" applyFill="1" applyBorder="1" applyAlignment="1" applyProtection="1">
      <alignment vertical="center"/>
      <protection hidden="1"/>
    </xf>
    <xf numFmtId="0" fontId="12" fillId="9" borderId="54" xfId="11" applyFont="1" applyFill="1" applyBorder="1" applyAlignment="1">
      <alignment horizontal="center" vertical="center" wrapText="1"/>
    </xf>
    <xf numFmtId="0" fontId="12" fillId="9" borderId="57" xfId="11" applyFont="1" applyFill="1" applyBorder="1" applyAlignment="1">
      <alignment horizontal="center" vertical="center" wrapText="1"/>
    </xf>
    <xf numFmtId="0" fontId="12" fillId="0" borderId="1" xfId="11" applyFont="1" applyFill="1" applyBorder="1" applyAlignment="1">
      <alignment horizontal="left" vertical="top" wrapText="1"/>
    </xf>
    <xf numFmtId="0" fontId="29" fillId="9" borderId="5" xfId="0" applyFont="1" applyFill="1" applyBorder="1" applyAlignment="1">
      <alignment horizontal="center" vertical="center"/>
    </xf>
    <xf numFmtId="0" fontId="11" fillId="15" borderId="39" xfId="7" applyNumberFormat="1" applyFont="1" applyFill="1" applyBorder="1" applyAlignment="1">
      <alignment horizontal="center" vertical="center" wrapText="1"/>
    </xf>
    <xf numFmtId="0" fontId="12" fillId="7" borderId="0" xfId="0" quotePrefix="1" applyFont="1" applyFill="1" applyAlignment="1">
      <alignment horizontal="left" vertical="center" wrapText="1" indent="4"/>
    </xf>
    <xf numFmtId="0" fontId="61" fillId="7" borderId="0" xfId="0" applyFont="1" applyFill="1" applyAlignment="1">
      <alignment horizontal="left" vertical="center" wrapText="1" indent="4"/>
    </xf>
    <xf numFmtId="0" fontId="29" fillId="9" borderId="40" xfId="0" applyFont="1" applyFill="1" applyBorder="1" applyAlignment="1">
      <alignment horizontal="center" vertical="center" wrapText="1"/>
    </xf>
    <xf numFmtId="0" fontId="11" fillId="15" borderId="38" xfId="0" applyFont="1" applyFill="1" applyBorder="1" applyAlignment="1">
      <alignment horizontal="center" vertical="center" wrapText="1"/>
    </xf>
    <xf numFmtId="0" fontId="11" fillId="15" borderId="30" xfId="0" applyFont="1" applyFill="1" applyBorder="1" applyAlignment="1">
      <alignment horizontal="center" vertical="center" wrapText="1"/>
    </xf>
    <xf numFmtId="0" fontId="37" fillId="0" borderId="51" xfId="0" applyFont="1" applyBorder="1" applyAlignment="1">
      <alignment horizontal="left" vertical="top" wrapText="1"/>
    </xf>
    <xf numFmtId="0" fontId="17" fillId="0" borderId="61" xfId="0" applyFont="1" applyBorder="1" applyAlignment="1">
      <alignment horizontal="left" vertical="top" wrapText="1"/>
    </xf>
    <xf numFmtId="0" fontId="17" fillId="0" borderId="41" xfId="0" applyFont="1" applyBorder="1" applyAlignment="1">
      <alignment horizontal="left" vertical="top" wrapText="1"/>
    </xf>
    <xf numFmtId="0" fontId="11" fillId="4" borderId="60" xfId="0" applyFont="1" applyFill="1" applyBorder="1" applyAlignment="1">
      <alignment horizontal="center" vertical="center" textRotation="90"/>
    </xf>
    <xf numFmtId="0" fontId="11" fillId="4" borderId="63" xfId="0" applyFont="1" applyFill="1" applyBorder="1" applyAlignment="1">
      <alignment horizontal="center" vertical="center" textRotation="90"/>
    </xf>
    <xf numFmtId="0" fontId="11" fillId="4" borderId="42" xfId="0" applyFont="1" applyFill="1" applyBorder="1" applyAlignment="1">
      <alignment horizontal="center" vertical="center" textRotation="90"/>
    </xf>
    <xf numFmtId="0" fontId="11" fillId="15" borderId="43" xfId="0" applyFont="1" applyFill="1" applyBorder="1" applyAlignment="1">
      <alignment horizontal="center" vertical="center" textRotation="90"/>
    </xf>
    <xf numFmtId="0" fontId="11" fillId="15" borderId="40" xfId="0" applyFont="1" applyFill="1" applyBorder="1" applyAlignment="1">
      <alignment horizontal="center" vertical="center" textRotation="90"/>
    </xf>
    <xf numFmtId="0" fontId="11" fillId="15" borderId="44" xfId="0" applyFont="1" applyFill="1" applyBorder="1" applyAlignment="1">
      <alignment horizontal="center" vertical="center" textRotation="90"/>
    </xf>
    <xf numFmtId="0" fontId="11" fillId="15" borderId="64" xfId="0" applyFont="1" applyFill="1" applyBorder="1" applyAlignment="1">
      <alignment horizontal="center" textRotation="90"/>
    </xf>
    <xf numFmtId="0" fontId="11" fillId="15" borderId="65" xfId="0" applyFont="1" applyFill="1" applyBorder="1" applyAlignment="1">
      <alignment horizontal="center" textRotation="90"/>
    </xf>
    <xf numFmtId="0" fontId="11" fillId="15" borderId="59" xfId="0" applyFont="1" applyFill="1" applyBorder="1" applyAlignment="1">
      <alignment horizontal="center" textRotation="90"/>
    </xf>
    <xf numFmtId="0" fontId="10" fillId="3" borderId="0" xfId="1" applyNumberFormat="1" applyFont="1" applyFill="1" applyBorder="1" applyAlignment="1" applyProtection="1">
      <alignment horizontal="right" vertical="top"/>
    </xf>
    <xf numFmtId="0" fontId="16" fillId="3" borderId="0" xfId="1" applyNumberFormat="1" applyFont="1" applyFill="1" applyBorder="1" applyAlignment="1" applyProtection="1">
      <alignment horizontal="right" vertical="top"/>
    </xf>
    <xf numFmtId="0" fontId="11" fillId="7" borderId="0" xfId="0" applyFont="1" applyFill="1" applyBorder="1" applyAlignment="1">
      <alignment horizontal="center" vertical="center" textRotation="90" wrapText="1"/>
    </xf>
    <xf numFmtId="0" fontId="11" fillId="3" borderId="32" xfId="0" applyFont="1" applyFill="1" applyBorder="1" applyAlignment="1">
      <alignment horizontal="center" vertical="center"/>
    </xf>
    <xf numFmtId="0" fontId="32" fillId="15" borderId="4" xfId="8" applyFont="1" applyFill="1" applyBorder="1" applyAlignment="1">
      <alignment horizontal="center" vertical="center" wrapText="1"/>
    </xf>
    <xf numFmtId="0" fontId="60" fillId="15" borderId="4" xfId="8" applyFont="1" applyFill="1" applyBorder="1" applyAlignment="1">
      <alignment horizontal="center" textRotation="90" wrapText="1"/>
    </xf>
    <xf numFmtId="0" fontId="12" fillId="3" borderId="0" xfId="7" applyNumberFormat="1" applyFont="1" applyFill="1" applyBorder="1" applyAlignment="1">
      <alignment horizontal="center" textRotation="90" wrapText="1"/>
    </xf>
    <xf numFmtId="0" fontId="60" fillId="15" borderId="4" xfId="7" applyNumberFormat="1" applyFont="1" applyFill="1" applyBorder="1" applyAlignment="1">
      <alignment horizontal="center" textRotation="90" wrapText="1"/>
    </xf>
    <xf numFmtId="0" fontId="11" fillId="0" borderId="26" xfId="7" applyNumberFormat="1" applyFont="1" applyFill="1" applyBorder="1" applyAlignment="1">
      <alignment horizontal="center" wrapText="1"/>
    </xf>
    <xf numFmtId="49" fontId="11" fillId="15" borderId="4" xfId="7" applyNumberFormat="1" applyFont="1" applyFill="1" applyBorder="1" applyAlignment="1" applyProtection="1">
      <alignment horizontal="center" vertical="center" wrapText="1"/>
      <protection locked="0"/>
    </xf>
    <xf numFmtId="49" fontId="11" fillId="15" borderId="4" xfId="7" applyNumberFormat="1" applyFont="1" applyFill="1" applyBorder="1" applyAlignment="1">
      <alignment horizontal="center" vertical="center" wrapText="1"/>
    </xf>
    <xf numFmtId="0" fontId="11" fillId="15" borderId="4" xfId="11" applyFont="1" applyFill="1" applyBorder="1" applyAlignment="1">
      <alignment horizontal="center" vertical="center" wrapText="1"/>
    </xf>
    <xf numFmtId="0" fontId="60" fillId="15" borderId="6" xfId="7" applyNumberFormat="1" applyFont="1" applyFill="1" applyBorder="1" applyAlignment="1">
      <alignment horizontal="center" textRotation="90" wrapText="1"/>
    </xf>
    <xf numFmtId="0" fontId="60" fillId="15" borderId="24" xfId="7" applyNumberFormat="1" applyFont="1" applyFill="1" applyBorder="1" applyAlignment="1">
      <alignment horizontal="center" textRotation="90" wrapText="1"/>
    </xf>
    <xf numFmtId="0" fontId="60" fillId="15" borderId="8" xfId="7" applyNumberFormat="1" applyFont="1" applyFill="1" applyBorder="1" applyAlignment="1">
      <alignment horizontal="center" textRotation="90" wrapText="1"/>
    </xf>
    <xf numFmtId="9" fontId="59" fillId="15" borderId="6" xfId="4" applyFont="1" applyFill="1" applyBorder="1" applyAlignment="1">
      <alignment horizontal="center" textRotation="90" wrapText="1"/>
    </xf>
    <xf numFmtId="9" fontId="59" fillId="15" borderId="24" xfId="4" applyFont="1" applyFill="1" applyBorder="1" applyAlignment="1">
      <alignment horizontal="center" textRotation="90" wrapText="1"/>
    </xf>
    <xf numFmtId="9" fontId="59" fillId="15" borderId="8" xfId="4" applyFont="1" applyFill="1" applyBorder="1" applyAlignment="1">
      <alignment horizontal="center" textRotation="90" wrapText="1"/>
    </xf>
    <xf numFmtId="0" fontId="60" fillId="15" borderId="6" xfId="8" applyNumberFormat="1" applyFont="1" applyFill="1" applyBorder="1" applyAlignment="1">
      <alignment horizontal="center" textRotation="90" wrapText="1"/>
    </xf>
    <xf numFmtId="0" fontId="60" fillId="15" borderId="8" xfId="8" applyNumberFormat="1" applyFont="1" applyFill="1" applyBorder="1" applyAlignment="1">
      <alignment horizontal="center" textRotation="90" wrapText="1"/>
    </xf>
    <xf numFmtId="0" fontId="34" fillId="4" borderId="38" xfId="0" applyFont="1" applyFill="1" applyBorder="1" applyAlignment="1" applyProtection="1">
      <alignment horizontal="right"/>
      <protection hidden="1"/>
    </xf>
    <xf numFmtId="0" fontId="34" fillId="4" borderId="53" xfId="0" applyFont="1" applyFill="1" applyBorder="1" applyAlignment="1" applyProtection="1">
      <alignment horizontal="right"/>
      <protection hidden="1"/>
    </xf>
    <xf numFmtId="0" fontId="34" fillId="4" borderId="30" xfId="0" applyFont="1" applyFill="1" applyBorder="1" applyAlignment="1" applyProtection="1">
      <alignment horizontal="right"/>
      <protection hidden="1"/>
    </xf>
    <xf numFmtId="0" fontId="14" fillId="9" borderId="48" xfId="0" applyFont="1" applyFill="1" applyBorder="1" applyAlignment="1" applyProtection="1">
      <alignment horizontal="center" vertical="center"/>
      <protection hidden="1"/>
    </xf>
    <xf numFmtId="0" fontId="14" fillId="9" borderId="32" xfId="0" applyFont="1" applyFill="1" applyBorder="1" applyAlignment="1" applyProtection="1">
      <alignment horizontal="center" vertical="center"/>
      <protection hidden="1"/>
    </xf>
    <xf numFmtId="0" fontId="14" fillId="9" borderId="33" xfId="0" applyFont="1" applyFill="1" applyBorder="1" applyAlignment="1" applyProtection="1">
      <alignment horizontal="center" vertical="center"/>
      <protection hidden="1"/>
    </xf>
    <xf numFmtId="0" fontId="14" fillId="9" borderId="51" xfId="0" applyFont="1" applyFill="1" applyBorder="1" applyAlignment="1" applyProtection="1">
      <alignment horizontal="center" vertical="center"/>
      <protection hidden="1"/>
    </xf>
    <xf numFmtId="0" fontId="14" fillId="9" borderId="61" xfId="0" applyFont="1" applyFill="1" applyBorder="1" applyAlignment="1" applyProtection="1">
      <alignment horizontal="center" vertical="center"/>
      <protection hidden="1"/>
    </xf>
    <xf numFmtId="0" fontId="14" fillId="9" borderId="41" xfId="0" applyFont="1" applyFill="1" applyBorder="1" applyAlignment="1" applyProtection="1">
      <alignment horizontal="center" vertical="center"/>
      <protection hidden="1"/>
    </xf>
    <xf numFmtId="0" fontId="11" fillId="15" borderId="19" xfId="0" applyFont="1" applyFill="1" applyBorder="1" applyAlignment="1" applyProtection="1">
      <alignment horizontal="center" vertical="center" wrapText="1"/>
      <protection locked="0"/>
    </xf>
    <xf numFmtId="0" fontId="11" fillId="15" borderId="38" xfId="0" applyFont="1" applyFill="1" applyBorder="1" applyAlignment="1" applyProtection="1">
      <alignment horizontal="center" vertical="center" wrapText="1"/>
      <protection locked="0"/>
    </xf>
    <xf numFmtId="0" fontId="11" fillId="15" borderId="53" xfId="0" applyFont="1" applyFill="1" applyBorder="1" applyAlignment="1" applyProtection="1">
      <alignment horizontal="center" vertical="center" wrapText="1"/>
      <protection locked="0"/>
    </xf>
    <xf numFmtId="0" fontId="12" fillId="3" borderId="14" xfId="11" applyFont="1" applyFill="1" applyBorder="1" applyAlignment="1">
      <alignment horizontal="center" vertical="center" wrapText="1"/>
    </xf>
    <xf numFmtId="0" fontId="12" fillId="3" borderId="39" xfId="11" applyFont="1" applyFill="1" applyBorder="1" applyAlignment="1">
      <alignment horizontal="center" vertical="center" wrapText="1"/>
    </xf>
    <xf numFmtId="0" fontId="53" fillId="3" borderId="79" xfId="11" applyFont="1" applyFill="1" applyBorder="1" applyAlignment="1">
      <alignment horizontal="center" vertical="center" wrapText="1"/>
    </xf>
    <xf numFmtId="0" fontId="53" fillId="3" borderId="75" xfId="11" applyFont="1" applyFill="1" applyBorder="1" applyAlignment="1">
      <alignment horizontal="center" vertical="center" wrapText="1"/>
    </xf>
    <xf numFmtId="0" fontId="12" fillId="0" borderId="14" xfId="11" applyFont="1" applyFill="1" applyBorder="1" applyAlignment="1">
      <alignment horizontal="center" vertical="center" wrapText="1"/>
    </xf>
    <xf numFmtId="0" fontId="12" fillId="0" borderId="39" xfId="11" applyFont="1" applyFill="1" applyBorder="1" applyAlignment="1">
      <alignment horizontal="center" vertical="center" wrapText="1"/>
    </xf>
    <xf numFmtId="0" fontId="54" fillId="0" borderId="75" xfId="11" applyFont="1" applyFill="1" applyBorder="1" applyAlignment="1">
      <alignment horizontal="center" vertical="center"/>
    </xf>
    <xf numFmtId="0" fontId="14" fillId="9" borderId="38" xfId="0" applyFont="1" applyFill="1" applyBorder="1" applyAlignment="1" applyProtection="1">
      <alignment horizontal="center" vertical="center" wrapText="1"/>
      <protection locked="0"/>
    </xf>
    <xf numFmtId="0" fontId="14" fillId="9" borderId="53" xfId="0" applyFont="1" applyFill="1" applyBorder="1" applyAlignment="1" applyProtection="1">
      <alignment horizontal="center" vertical="center" wrapText="1"/>
      <protection locked="0"/>
    </xf>
    <xf numFmtId="0" fontId="14" fillId="9" borderId="30" xfId="0" applyFont="1" applyFill="1" applyBorder="1" applyAlignment="1" applyProtection="1">
      <alignment horizontal="center" vertical="center" wrapText="1"/>
      <protection locked="0"/>
    </xf>
    <xf numFmtId="0" fontId="12" fillId="0" borderId="4" xfId="0" applyNumberFormat="1" applyFont="1" applyFill="1" applyBorder="1" applyAlignment="1">
      <alignment horizontal="center" vertical="center"/>
    </xf>
    <xf numFmtId="0" fontId="14" fillId="9" borderId="48" xfId="0" applyFont="1" applyFill="1" applyBorder="1" applyAlignment="1" applyProtection="1">
      <alignment horizontal="center" vertical="center" wrapText="1"/>
      <protection hidden="1"/>
    </xf>
    <xf numFmtId="0" fontId="14" fillId="9" borderId="32" xfId="0" applyFont="1" applyFill="1" applyBorder="1" applyAlignment="1" applyProtection="1">
      <alignment horizontal="center" vertical="center" wrapText="1"/>
      <protection hidden="1"/>
    </xf>
    <xf numFmtId="0" fontId="14" fillId="9" borderId="33" xfId="0" applyFont="1" applyFill="1" applyBorder="1" applyAlignment="1" applyProtection="1">
      <alignment horizontal="center" vertical="center" wrapText="1"/>
      <protection hidden="1"/>
    </xf>
    <xf numFmtId="0" fontId="14" fillId="9" borderId="51" xfId="0" applyFont="1" applyFill="1" applyBorder="1" applyAlignment="1" applyProtection="1">
      <alignment horizontal="center" vertical="center" wrapText="1"/>
      <protection hidden="1"/>
    </xf>
    <xf numFmtId="0" fontId="14" fillId="9" borderId="61" xfId="0" applyFont="1" applyFill="1" applyBorder="1" applyAlignment="1" applyProtection="1">
      <alignment horizontal="center" vertical="center" wrapText="1"/>
      <protection hidden="1"/>
    </xf>
    <xf numFmtId="0" fontId="14" fillId="9" borderId="41" xfId="0" applyFont="1" applyFill="1" applyBorder="1" applyAlignment="1" applyProtection="1">
      <alignment horizontal="center" vertical="center" wrapText="1"/>
      <protection hidden="1"/>
    </xf>
    <xf numFmtId="0" fontId="11" fillId="15" borderId="30" xfId="0" applyFont="1" applyFill="1" applyBorder="1" applyAlignment="1" applyProtection="1">
      <alignment horizontal="center" vertical="center" wrapText="1"/>
      <protection locked="0"/>
    </xf>
    <xf numFmtId="0" fontId="36" fillId="0" borderId="57" xfId="11" applyFont="1" applyFill="1" applyBorder="1" applyAlignment="1">
      <alignment horizontal="center" vertical="center" wrapText="1"/>
    </xf>
    <xf numFmtId="0" fontId="36" fillId="0" borderId="68" xfId="11" applyFont="1" applyFill="1" applyBorder="1" applyAlignment="1">
      <alignment horizontal="center" vertical="center" wrapText="1"/>
    </xf>
    <xf numFmtId="9" fontId="36" fillId="0" borderId="69" xfId="4" applyFont="1" applyFill="1" applyBorder="1" applyAlignment="1">
      <alignment horizontal="center" vertical="center" wrapText="1"/>
    </xf>
    <xf numFmtId="9" fontId="36" fillId="0" borderId="68" xfId="4" applyFont="1" applyFill="1" applyBorder="1" applyAlignment="1">
      <alignment horizontal="center" vertical="center" wrapText="1"/>
    </xf>
    <xf numFmtId="9" fontId="36" fillId="0" borderId="70" xfId="4" applyFont="1" applyFill="1" applyBorder="1" applyAlignment="1">
      <alignment horizontal="center" vertical="center" wrapText="1"/>
    </xf>
    <xf numFmtId="0" fontId="43" fillId="9" borderId="60" xfId="0" applyFont="1" applyFill="1" applyBorder="1" applyAlignment="1" applyProtection="1">
      <alignment horizontal="center" vertical="center"/>
      <protection hidden="1"/>
    </xf>
    <xf numFmtId="0" fontId="43" fillId="9" borderId="51" xfId="0" applyFont="1" applyFill="1" applyBorder="1" applyAlignment="1" applyProtection="1">
      <alignment horizontal="center" vertical="center"/>
      <protection hidden="1"/>
    </xf>
    <xf numFmtId="0" fontId="36" fillId="0" borderId="54" xfId="11" applyFont="1" applyFill="1" applyBorder="1" applyAlignment="1">
      <alignment horizontal="center" vertical="center" wrapText="1"/>
    </xf>
    <xf numFmtId="0" fontId="36" fillId="0" borderId="39" xfId="11" applyFont="1" applyFill="1" applyBorder="1" applyAlignment="1">
      <alignment horizontal="center" vertical="center" wrapText="1"/>
    </xf>
    <xf numFmtId="9" fontId="36" fillId="0" borderId="14" xfId="4" applyFont="1" applyFill="1" applyBorder="1" applyAlignment="1">
      <alignment horizontal="center" vertical="center" wrapText="1"/>
    </xf>
    <xf numFmtId="9" fontId="36" fillId="0" borderId="39" xfId="4" applyFont="1" applyFill="1" applyBorder="1" applyAlignment="1">
      <alignment horizontal="center" vertical="center" wrapText="1"/>
    </xf>
    <xf numFmtId="9" fontId="36" fillId="0" borderId="66" xfId="4" applyFont="1" applyFill="1" applyBorder="1" applyAlignment="1">
      <alignment horizontal="center" vertical="center" wrapText="1"/>
    </xf>
    <xf numFmtId="0" fontId="12" fillId="0" borderId="3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 xfId="11" applyFont="1" applyFill="1" applyBorder="1" applyAlignment="1">
      <alignment horizontal="center" vertical="center" wrapText="1"/>
    </xf>
    <xf numFmtId="0" fontId="11" fillId="15" borderId="58" xfId="11" applyFont="1" applyFill="1" applyBorder="1" applyAlignment="1">
      <alignment horizontal="center" vertical="center" wrapText="1"/>
    </xf>
    <xf numFmtId="0" fontId="11" fillId="15" borderId="62" xfId="11" applyFont="1" applyFill="1" applyBorder="1" applyAlignment="1">
      <alignment horizontal="center" vertical="center" wrapText="1"/>
    </xf>
    <xf numFmtId="0" fontId="11" fillId="15" borderId="67" xfId="11" applyFont="1" applyFill="1" applyBorder="1" applyAlignment="1">
      <alignment horizontal="center" vertical="center" wrapText="1"/>
    </xf>
    <xf numFmtId="0" fontId="11" fillId="15" borderId="52" xfId="11" applyFont="1" applyFill="1" applyBorder="1" applyAlignment="1">
      <alignment horizontal="center" vertical="center" wrapText="1"/>
    </xf>
    <xf numFmtId="49" fontId="12" fillId="0" borderId="14" xfId="0" applyNumberFormat="1" applyFont="1" applyFill="1" applyBorder="1" applyAlignment="1">
      <alignment horizontal="center" vertical="center"/>
    </xf>
    <xf numFmtId="0" fontId="12" fillId="0" borderId="39" xfId="0" applyNumberFormat="1" applyFont="1" applyFill="1" applyBorder="1" applyAlignment="1">
      <alignment horizontal="center" vertical="center"/>
    </xf>
    <xf numFmtId="0" fontId="36" fillId="10" borderId="48" xfId="0" applyFont="1" applyFill="1" applyBorder="1" applyAlignment="1">
      <alignment horizontal="center" vertical="center" wrapText="1"/>
    </xf>
    <xf numFmtId="0" fontId="36" fillId="10" borderId="32" xfId="0" applyFont="1" applyFill="1" applyBorder="1" applyAlignment="1">
      <alignment horizontal="center" vertical="center" wrapText="1"/>
    </xf>
    <xf numFmtId="0" fontId="36" fillId="10" borderId="33" xfId="0" applyFont="1" applyFill="1" applyBorder="1" applyAlignment="1">
      <alignment horizontal="center" vertical="center" wrapText="1"/>
    </xf>
    <xf numFmtId="0" fontId="36" fillId="10" borderId="49" xfId="0" applyFont="1" applyFill="1" applyBorder="1" applyAlignment="1">
      <alignment horizontal="center" vertical="center" wrapText="1"/>
    </xf>
    <xf numFmtId="0" fontId="36" fillId="10" borderId="0" xfId="0" applyFont="1" applyFill="1" applyBorder="1" applyAlignment="1">
      <alignment horizontal="center" vertical="center" wrapText="1"/>
    </xf>
    <xf numFmtId="0" fontId="36" fillId="10" borderId="50" xfId="0" applyFont="1" applyFill="1" applyBorder="1" applyAlignment="1">
      <alignment horizontal="center" vertical="center" wrapText="1"/>
    </xf>
    <xf numFmtId="0" fontId="36" fillId="10" borderId="51" xfId="0" applyFont="1" applyFill="1" applyBorder="1" applyAlignment="1">
      <alignment horizontal="center" vertical="center" wrapText="1"/>
    </xf>
    <xf numFmtId="0" fontId="36" fillId="10" borderId="61" xfId="0" applyFont="1" applyFill="1" applyBorder="1" applyAlignment="1">
      <alignment horizontal="center" vertical="center" wrapText="1"/>
    </xf>
    <xf numFmtId="0" fontId="36" fillId="10" borderId="41" xfId="0" applyFont="1" applyFill="1" applyBorder="1" applyAlignment="1">
      <alignment horizontal="center" vertical="center" wrapText="1"/>
    </xf>
    <xf numFmtId="0" fontId="29" fillId="9" borderId="7" xfId="0" quotePrefix="1" applyFont="1" applyFill="1" applyBorder="1" applyAlignment="1">
      <alignment horizontal="center" vertical="center"/>
    </xf>
    <xf numFmtId="0" fontId="29" fillId="9" borderId="88" xfId="0" quotePrefix="1" applyFont="1" applyFill="1" applyBorder="1" applyAlignment="1">
      <alignment horizontal="center" vertical="center"/>
    </xf>
    <xf numFmtId="0" fontId="44" fillId="9" borderId="14" xfId="0" quotePrefix="1" applyFont="1" applyFill="1" applyBorder="1" applyAlignment="1">
      <alignment horizontal="center" vertical="center"/>
    </xf>
    <xf numFmtId="0" fontId="44" fillId="9" borderId="39" xfId="0" quotePrefix="1" applyFont="1" applyFill="1" applyBorder="1" applyAlignment="1">
      <alignment horizontal="center" vertical="center"/>
    </xf>
    <xf numFmtId="0" fontId="33" fillId="9" borderId="69" xfId="0" quotePrefix="1" applyFont="1" applyFill="1" applyBorder="1" applyAlignment="1">
      <alignment horizontal="center" vertical="center"/>
    </xf>
    <xf numFmtId="0" fontId="33" fillId="9" borderId="68" xfId="0" quotePrefix="1" applyFont="1" applyFill="1" applyBorder="1" applyAlignment="1">
      <alignment horizontal="center" vertical="center"/>
    </xf>
    <xf numFmtId="0" fontId="29" fillId="9" borderId="14" xfId="0" applyFont="1" applyFill="1" applyBorder="1" applyAlignment="1">
      <alignment horizontal="center" vertical="center"/>
    </xf>
    <xf numFmtId="0" fontId="29" fillId="9" borderId="39" xfId="0" applyFont="1" applyFill="1" applyBorder="1" applyAlignment="1">
      <alignment horizontal="center" vertical="center"/>
    </xf>
    <xf numFmtId="0" fontId="29" fillId="9" borderId="87" xfId="0" applyFont="1" applyFill="1" applyBorder="1" applyAlignment="1">
      <alignment horizontal="center" vertical="center" wrapText="1"/>
    </xf>
    <xf numFmtId="0" fontId="29" fillId="9" borderId="59" xfId="0" applyFont="1" applyFill="1" applyBorder="1" applyAlignment="1">
      <alignment horizontal="center" vertical="center" wrapText="1"/>
    </xf>
    <xf numFmtId="0" fontId="29" fillId="9" borderId="14" xfId="0" quotePrefix="1" applyFont="1" applyFill="1" applyBorder="1" applyAlignment="1">
      <alignment horizontal="center" vertical="center"/>
    </xf>
    <xf numFmtId="0" fontId="29" fillId="9" borderId="39" xfId="0" quotePrefix="1" applyFont="1" applyFill="1" applyBorder="1" applyAlignment="1">
      <alignment horizontal="center" vertical="center"/>
    </xf>
    <xf numFmtId="0" fontId="55" fillId="9" borderId="69" xfId="0" quotePrefix="1" applyFont="1" applyFill="1" applyBorder="1" applyAlignment="1">
      <alignment horizontal="center" vertical="center"/>
    </xf>
    <xf numFmtId="0" fontId="55" fillId="9" borderId="68" xfId="0" quotePrefix="1" applyFont="1" applyFill="1" applyBorder="1" applyAlignment="1">
      <alignment horizontal="center" vertical="center"/>
    </xf>
    <xf numFmtId="0" fontId="56" fillId="9" borderId="69" xfId="0" applyFont="1" applyFill="1" applyBorder="1" applyAlignment="1">
      <alignment horizontal="center" vertical="center"/>
    </xf>
    <xf numFmtId="0" fontId="56" fillId="9" borderId="68" xfId="0" applyFont="1" applyFill="1" applyBorder="1" applyAlignment="1">
      <alignment horizontal="center" vertical="center"/>
    </xf>
    <xf numFmtId="0" fontId="57" fillId="9" borderId="69" xfId="0" quotePrefix="1" applyFont="1" applyFill="1" applyBorder="1" applyAlignment="1">
      <alignment horizontal="center" vertical="center"/>
    </xf>
    <xf numFmtId="0" fontId="57" fillId="9" borderId="68" xfId="0" quotePrefix="1" applyFont="1" applyFill="1" applyBorder="1" applyAlignment="1">
      <alignment horizontal="center" vertical="center"/>
    </xf>
    <xf numFmtId="0" fontId="44" fillId="9" borderId="14" xfId="0" applyFont="1" applyFill="1" applyBorder="1" applyAlignment="1">
      <alignment horizontal="center" vertical="center"/>
    </xf>
    <xf numFmtId="0" fontId="44" fillId="9" borderId="39" xfId="0" applyFont="1" applyFill="1" applyBorder="1" applyAlignment="1">
      <alignment horizontal="center" vertical="center"/>
    </xf>
    <xf numFmtId="0" fontId="12" fillId="0" borderId="60"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42" xfId="0" applyFont="1" applyBorder="1" applyAlignment="1">
      <alignment horizontal="center" vertical="center" wrapText="1"/>
    </xf>
    <xf numFmtId="0" fontId="0" fillId="0" borderId="48"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9" xfId="0" applyBorder="1" applyAlignment="1">
      <alignment horizontal="center"/>
    </xf>
    <xf numFmtId="0" fontId="0" fillId="0" borderId="0"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61" xfId="0" applyBorder="1" applyAlignment="1">
      <alignment horizontal="center"/>
    </xf>
    <xf numFmtId="0" fontId="0" fillId="0" borderId="41" xfId="0" applyBorder="1" applyAlignment="1">
      <alignment horizontal="center"/>
    </xf>
    <xf numFmtId="0" fontId="0" fillId="0" borderId="90" xfId="0" applyBorder="1" applyAlignment="1">
      <alignment horizontal="center"/>
    </xf>
    <xf numFmtId="0" fontId="0" fillId="0" borderId="23" xfId="0" applyBorder="1" applyAlignment="1">
      <alignment horizontal="center"/>
    </xf>
    <xf numFmtId="0" fontId="0" fillId="0" borderId="91" xfId="0" applyBorder="1" applyAlignment="1">
      <alignment horizontal="center"/>
    </xf>
    <xf numFmtId="0" fontId="0" fillId="0" borderId="26" xfId="0" applyBorder="1" applyAlignment="1">
      <alignment horizontal="center"/>
    </xf>
    <xf numFmtId="0" fontId="0" fillId="0" borderId="37" xfId="0" applyBorder="1" applyAlignment="1">
      <alignment horizontal="center"/>
    </xf>
    <xf numFmtId="0" fontId="12" fillId="0" borderId="86"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89" xfId="0" applyFont="1" applyBorder="1" applyAlignment="1">
      <alignment horizontal="center" vertical="center" wrapText="1"/>
    </xf>
    <xf numFmtId="0" fontId="14" fillId="0" borderId="0" xfId="0" applyFont="1" applyFill="1" applyBorder="1" applyAlignment="1" applyProtection="1">
      <alignment horizontal="center" vertical="center" wrapText="1"/>
      <protection locked="0"/>
    </xf>
    <xf numFmtId="0" fontId="14" fillId="0" borderId="85" xfId="0" applyFont="1" applyFill="1" applyBorder="1" applyAlignment="1" applyProtection="1">
      <alignment horizontal="center" vertical="center" wrapText="1"/>
      <protection locked="0"/>
    </xf>
    <xf numFmtId="0" fontId="14" fillId="9" borderId="6" xfId="0" applyFont="1" applyFill="1" applyBorder="1" applyAlignment="1" applyProtection="1">
      <alignment horizontal="center" vertical="center"/>
      <protection hidden="1"/>
    </xf>
    <xf numFmtId="0" fontId="14" fillId="9" borderId="24" xfId="0" applyFont="1" applyFill="1" applyBorder="1" applyAlignment="1" applyProtection="1">
      <alignment horizontal="center" vertical="center"/>
      <protection hidden="1"/>
    </xf>
    <xf numFmtId="0" fontId="14" fillId="9" borderId="8" xfId="0" applyFont="1" applyFill="1" applyBorder="1" applyAlignment="1" applyProtection="1">
      <alignment horizontal="center" vertical="center"/>
      <protection hidden="1"/>
    </xf>
    <xf numFmtId="0" fontId="14" fillId="9" borderId="6" xfId="0" applyFont="1" applyFill="1" applyBorder="1" applyAlignment="1" applyProtection="1">
      <alignment horizontal="center" vertical="center" wrapText="1"/>
      <protection hidden="1"/>
    </xf>
    <xf numFmtId="0" fontId="14" fillId="9" borderId="24" xfId="0" applyFont="1" applyFill="1" applyBorder="1" applyAlignment="1" applyProtection="1">
      <alignment horizontal="center" vertical="center" wrapText="1"/>
      <protection hidden="1"/>
    </xf>
    <xf numFmtId="0" fontId="14" fillId="9" borderId="71" xfId="0" applyFont="1" applyFill="1" applyBorder="1" applyAlignment="1" applyProtection="1">
      <alignment horizontal="center" vertical="center" wrapText="1"/>
      <protection hidden="1"/>
    </xf>
    <xf numFmtId="0" fontId="14" fillId="9" borderId="36" xfId="0" applyFont="1" applyFill="1" applyBorder="1" applyAlignment="1" applyProtection="1">
      <alignment horizontal="center" vertical="center" wrapText="1"/>
      <protection locked="0"/>
    </xf>
    <xf numFmtId="0" fontId="14" fillId="9" borderId="46" xfId="0" applyFont="1" applyFill="1" applyBorder="1" applyAlignment="1" applyProtection="1">
      <alignment horizontal="center" vertical="center" wrapText="1"/>
      <protection locked="0"/>
    </xf>
    <xf numFmtId="0" fontId="14" fillId="9" borderId="47" xfId="0" applyFont="1" applyFill="1" applyBorder="1" applyAlignment="1" applyProtection="1">
      <alignment horizontal="center" vertical="center" wrapText="1"/>
      <protection locked="0"/>
    </xf>
    <xf numFmtId="0" fontId="14" fillId="9" borderId="73" xfId="0" applyFont="1" applyFill="1" applyBorder="1" applyAlignment="1" applyProtection="1">
      <alignment horizontal="center" vertical="center" wrapText="1"/>
      <protection locked="0"/>
    </xf>
    <xf numFmtId="0" fontId="14" fillId="9" borderId="61" xfId="0" applyFont="1" applyFill="1" applyBorder="1" applyAlignment="1" applyProtection="1">
      <alignment horizontal="center" vertical="center" wrapText="1"/>
      <protection locked="0"/>
    </xf>
    <xf numFmtId="0" fontId="14" fillId="9" borderId="56" xfId="0" applyFont="1" applyFill="1" applyBorder="1" applyAlignment="1" applyProtection="1">
      <alignment horizontal="center" vertical="center" wrapText="1"/>
      <protection locked="0"/>
    </xf>
    <xf numFmtId="0" fontId="11" fillId="4" borderId="14" xfId="8" applyNumberFormat="1" applyFont="1" applyFill="1" applyBorder="1" applyAlignment="1">
      <alignment horizontal="center" vertical="center" wrapText="1"/>
    </xf>
    <xf numFmtId="0" fontId="11" fillId="4" borderId="39" xfId="8" applyNumberFormat="1"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39" xfId="0" applyFont="1" applyFill="1" applyBorder="1" applyAlignment="1">
      <alignment horizontal="center" vertical="center"/>
    </xf>
    <xf numFmtId="0" fontId="12" fillId="0" borderId="14" xfId="0" applyNumberFormat="1" applyFont="1" applyFill="1" applyBorder="1" applyAlignment="1">
      <alignment horizontal="center" vertical="center"/>
    </xf>
    <xf numFmtId="0" fontId="14" fillId="15" borderId="14" xfId="0" applyFont="1" applyFill="1" applyBorder="1" applyAlignment="1" applyProtection="1">
      <alignment horizontal="center" vertical="center" wrapText="1"/>
      <protection hidden="1"/>
    </xf>
    <xf numFmtId="0" fontId="14" fillId="15" borderId="39" xfId="0" applyFont="1" applyFill="1" applyBorder="1" applyAlignment="1" applyProtection="1">
      <alignment horizontal="center" vertical="center" wrapText="1"/>
      <protection hidden="1"/>
    </xf>
    <xf numFmtId="9" fontId="14" fillId="0" borderId="14" xfId="0" applyNumberFormat="1" applyFont="1" applyFill="1" applyBorder="1" applyAlignment="1" applyProtection="1">
      <alignment horizontal="center" vertical="center"/>
      <protection hidden="1"/>
    </xf>
    <xf numFmtId="9" fontId="14" fillId="0" borderId="39" xfId="0" applyNumberFormat="1" applyFont="1" applyFill="1" applyBorder="1" applyAlignment="1" applyProtection="1">
      <alignment horizontal="center" vertical="center"/>
      <protection hidden="1"/>
    </xf>
    <xf numFmtId="0" fontId="11" fillId="3" borderId="26" xfId="11" applyFont="1" applyFill="1" applyBorder="1" applyAlignment="1">
      <alignment horizontal="left"/>
    </xf>
  </cellXfs>
  <cellStyles count="12">
    <cellStyle name="Hyperlink 2" xfId="2" xr:uid="{00000000-0005-0000-0000-000000000000}"/>
    <cellStyle name="Komma 2" xfId="3" xr:uid="{00000000-0005-0000-0000-000001000000}"/>
    <cellStyle name="Link" xfId="1" builtinId="8"/>
    <cellStyle name="Prozent" xfId="4" builtinId="5"/>
    <cellStyle name="Prozent 2" xfId="5" xr:uid="{00000000-0005-0000-0000-000004000000}"/>
    <cellStyle name="Prozent 2 2" xfId="6" xr:uid="{00000000-0005-0000-0000-000005000000}"/>
    <cellStyle name="Standard" xfId="0" builtinId="0"/>
    <cellStyle name="Standard 2" xfId="7" xr:uid="{00000000-0005-0000-0000-000007000000}"/>
    <cellStyle name="Standard 2 2" xfId="8" xr:uid="{00000000-0005-0000-0000-000008000000}"/>
    <cellStyle name="Standard 3" xfId="9" xr:uid="{00000000-0005-0000-0000-000009000000}"/>
    <cellStyle name="Standard 4" xfId="10" xr:uid="{00000000-0005-0000-0000-00000A000000}"/>
    <cellStyle name="Standard_Worksheets ELP 11-10-25 COS" xfId="11"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CA8"/>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4" Type="http://schemas.openxmlformats.org/officeDocument/2006/relationships/image" Target="../media/image13.emf"/></Relationships>
</file>

<file path=xl/drawings/_rels/drawing4.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0</xdr:col>
      <xdr:colOff>9913620</xdr:colOff>
      <xdr:row>0</xdr:row>
      <xdr:rowOff>419100</xdr:rowOff>
    </xdr:from>
    <xdr:to>
      <xdr:col>0</xdr:col>
      <xdr:colOff>10607040</xdr:colOff>
      <xdr:row>0</xdr:row>
      <xdr:rowOff>1104900</xdr:rowOff>
    </xdr:to>
    <xdr:pic>
      <xdr:nvPicPr>
        <xdr:cNvPr id="1053" name="Grafik 6">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620" y="419100"/>
          <a:ext cx="69342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1905000</xdr:colOff>
      <xdr:row>0</xdr:row>
      <xdr:rowOff>1539240</xdr:rowOff>
    </xdr:to>
    <xdr:pic>
      <xdr:nvPicPr>
        <xdr:cNvPr id="1054" name="Grafik 3">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05000" cy="153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4937760</xdr:colOff>
      <xdr:row>0</xdr:row>
      <xdr:rowOff>342900</xdr:rowOff>
    </xdr:from>
    <xdr:to>
      <xdr:col>0</xdr:col>
      <xdr:colOff>6294120</xdr:colOff>
      <xdr:row>0</xdr:row>
      <xdr:rowOff>1120140</xdr:rowOff>
    </xdr:to>
    <xdr:pic>
      <xdr:nvPicPr>
        <xdr:cNvPr id="1056" name="Grafik 7">
          <a:extLst>
            <a:ext uri="{FF2B5EF4-FFF2-40B4-BE49-F238E27FC236}">
              <a16:creationId xmlns:a16="http://schemas.microsoft.com/office/drawing/2014/main" id="{00000000-0008-0000-0000-0000200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7760" y="342900"/>
          <a:ext cx="135636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1038224</xdr:colOff>
      <xdr:row>6</xdr:row>
      <xdr:rowOff>9525</xdr:rowOff>
    </xdr:from>
    <xdr:to>
      <xdr:col>0</xdr:col>
      <xdr:colOff>10706100</xdr:colOff>
      <xdr:row>9</xdr:row>
      <xdr:rowOff>1248185</xdr:rowOff>
    </xdr:to>
    <xdr:grpSp>
      <xdr:nvGrpSpPr>
        <xdr:cNvPr id="6" name="Gruppieren 5">
          <a:extLst>
            <a:ext uri="{FF2B5EF4-FFF2-40B4-BE49-F238E27FC236}">
              <a16:creationId xmlns:a16="http://schemas.microsoft.com/office/drawing/2014/main" id="{00000000-0008-0000-0000-000006000000}"/>
            </a:ext>
          </a:extLst>
        </xdr:cNvPr>
        <xdr:cNvGrpSpPr/>
      </xdr:nvGrpSpPr>
      <xdr:grpSpPr>
        <a:xfrm>
          <a:off x="1038224" y="4380442"/>
          <a:ext cx="9667876" cy="4921660"/>
          <a:chOff x="28376" y="659705"/>
          <a:chExt cx="9146036" cy="4825066"/>
        </a:xfrm>
      </xdr:grpSpPr>
      <xdr:sp macro="" textlink="">
        <xdr:nvSpPr>
          <xdr:cNvPr id="7" name="Nach oben gebogener Pfeil 6">
            <a:extLst>
              <a:ext uri="{FF2B5EF4-FFF2-40B4-BE49-F238E27FC236}">
                <a16:creationId xmlns:a16="http://schemas.microsoft.com/office/drawing/2014/main" id="{00000000-0008-0000-0000-000007000000}"/>
              </a:ext>
            </a:extLst>
          </xdr:cNvPr>
          <xdr:cNvSpPr/>
        </xdr:nvSpPr>
        <xdr:spPr>
          <a:xfrm rot="5400000">
            <a:off x="644217" y="1574894"/>
            <a:ext cx="529640" cy="733773"/>
          </a:xfrm>
          <a:prstGeom prst="bentUpArrow">
            <a:avLst>
              <a:gd name="adj1" fmla="val 32840"/>
              <a:gd name="adj2" fmla="val 25000"/>
              <a:gd name="adj3" fmla="val 35780"/>
            </a:avLst>
          </a:prstGeom>
          <a:noFill/>
          <a:ln w="38100" cap="flat" cmpd="sng" algn="ctr">
            <a:solidFill>
              <a:srgbClr val="9CBC59"/>
            </a:solidFill>
            <a:prstDash val="solid"/>
          </a:ln>
          <a:effectLst>
            <a:outerShdw blurRad="40000" dist="20000" dir="5400000" rotWithShape="0">
              <a:srgbClr val="000000">
                <a:alpha val="38000"/>
              </a:srgbClr>
            </a:outerShdw>
          </a:effectLst>
        </xdr:spPr>
        <xdr:txBody>
          <a:bodyPr wrap="square"/>
          <a:lstStyle/>
          <a:p>
            <a:endParaRPr lang="en-GB"/>
          </a:p>
        </xdr:txBody>
      </xdr:sp>
      <xdr:sp macro="" textlink="">
        <xdr:nvSpPr>
          <xdr:cNvPr id="8" name="Freihandform 7">
            <a:extLst>
              <a:ext uri="{FF2B5EF4-FFF2-40B4-BE49-F238E27FC236}">
                <a16:creationId xmlns:a16="http://schemas.microsoft.com/office/drawing/2014/main" id="{00000000-0008-0000-0000-000008000000}"/>
              </a:ext>
            </a:extLst>
          </xdr:cNvPr>
          <xdr:cNvSpPr/>
        </xdr:nvSpPr>
        <xdr:spPr>
          <a:xfrm>
            <a:off x="28376" y="836018"/>
            <a:ext cx="1239506" cy="716821"/>
          </a:xfrm>
          <a:custGeom>
            <a:avLst/>
            <a:gdLst>
              <a:gd name="connsiteX0" fmla="*/ 0 w 1239506"/>
              <a:gd name="connsiteY0" fmla="*/ 119494 h 716821"/>
              <a:gd name="connsiteX1" fmla="*/ 119494 w 1239506"/>
              <a:gd name="connsiteY1" fmla="*/ 0 h 716821"/>
              <a:gd name="connsiteX2" fmla="*/ 1120012 w 1239506"/>
              <a:gd name="connsiteY2" fmla="*/ 0 h 716821"/>
              <a:gd name="connsiteX3" fmla="*/ 1239506 w 1239506"/>
              <a:gd name="connsiteY3" fmla="*/ 119494 h 716821"/>
              <a:gd name="connsiteX4" fmla="*/ 1239506 w 1239506"/>
              <a:gd name="connsiteY4" fmla="*/ 597327 h 716821"/>
              <a:gd name="connsiteX5" fmla="*/ 1120012 w 1239506"/>
              <a:gd name="connsiteY5" fmla="*/ 716821 h 716821"/>
              <a:gd name="connsiteX6" fmla="*/ 119494 w 1239506"/>
              <a:gd name="connsiteY6" fmla="*/ 716821 h 716821"/>
              <a:gd name="connsiteX7" fmla="*/ 0 w 1239506"/>
              <a:gd name="connsiteY7" fmla="*/ 597327 h 716821"/>
              <a:gd name="connsiteX8" fmla="*/ 0 w 1239506"/>
              <a:gd name="connsiteY8" fmla="*/ 119494 h 7168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39506" h="716821">
                <a:moveTo>
                  <a:pt x="0" y="119494"/>
                </a:moveTo>
                <a:cubicBezTo>
                  <a:pt x="0" y="53499"/>
                  <a:pt x="53499" y="0"/>
                  <a:pt x="119494" y="0"/>
                </a:cubicBezTo>
                <a:lnTo>
                  <a:pt x="1120012" y="0"/>
                </a:lnTo>
                <a:cubicBezTo>
                  <a:pt x="1186007" y="0"/>
                  <a:pt x="1239506" y="53499"/>
                  <a:pt x="1239506" y="119494"/>
                </a:cubicBezTo>
                <a:lnTo>
                  <a:pt x="1239506" y="597327"/>
                </a:lnTo>
                <a:cubicBezTo>
                  <a:pt x="1239506" y="663322"/>
                  <a:pt x="1186007" y="716821"/>
                  <a:pt x="1120012" y="716821"/>
                </a:cubicBezTo>
                <a:lnTo>
                  <a:pt x="119494" y="716821"/>
                </a:lnTo>
                <a:cubicBezTo>
                  <a:pt x="53499" y="716821"/>
                  <a:pt x="0" y="663322"/>
                  <a:pt x="0" y="597327"/>
                </a:cubicBezTo>
                <a:lnTo>
                  <a:pt x="0" y="119494"/>
                </a:lnTo>
                <a:close/>
              </a:path>
            </a:pathLst>
          </a:custGeom>
          <a:solidFill>
            <a:sysClr val="window" lastClr="FFFFFF">
              <a:hueOff val="0"/>
              <a:satOff val="0"/>
              <a:lumOff val="0"/>
              <a:alphaOff val="0"/>
            </a:sysClr>
          </a:solidFill>
          <a:ln w="38100" cap="flat" cmpd="sng" algn="ctr">
            <a:solidFill>
              <a:srgbClr val="9CBC59"/>
            </a:solidFill>
            <a:prstDash val="solid"/>
          </a:ln>
          <a:effectLst>
            <a:outerShdw blurRad="40000" dist="20000" dir="5400000" rotWithShape="0">
              <a:srgbClr val="000000">
                <a:alpha val="38000"/>
              </a:srgbClr>
            </a:outerShdw>
          </a:effectLst>
        </xdr:spPr>
        <xdr:txBody>
          <a:bodyPr spcFirstLastPara="0" vert="horz" wrap="square" lIns="80719" tIns="80719" rIns="80719" bIns="80719" numCol="1" spcCol="1270" anchor="ctr" anchorCtr="0">
            <a:no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0" marR="0" lvl="0" indent="0" algn="ctr" defTabSz="533400" eaLnBrk="1" fontAlgn="auto" latinLnBrk="0" hangingPunct="1">
              <a:lnSpc>
                <a:spcPct val="90000"/>
              </a:lnSpc>
              <a:spcBef>
                <a:spcPts val="0"/>
              </a:spcBef>
              <a:spcAft>
                <a:spcPct val="35000"/>
              </a:spcAft>
              <a:buClrTx/>
              <a:buSzTx/>
              <a:buFontTx/>
              <a:buNone/>
              <a:tabLst/>
              <a:defRPr/>
            </a:pPr>
            <a:r>
              <a:rPr kumimoji="0" lang="ru-RU" sz="1200" b="1"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Воздействия изменения климата</a:t>
            </a:r>
            <a:endParaRPr kumimoji="0" lang="en-GB" sz="1200" b="1"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endParaRPr>
          </a:p>
        </xdr:txBody>
      </xdr:sp>
      <xdr:sp macro="" textlink="">
        <xdr:nvSpPr>
          <xdr:cNvPr id="9" name="Freihandform 8">
            <a:extLst>
              <a:ext uri="{FF2B5EF4-FFF2-40B4-BE49-F238E27FC236}">
                <a16:creationId xmlns:a16="http://schemas.microsoft.com/office/drawing/2014/main" id="{00000000-0008-0000-0000-000009000000}"/>
              </a:ext>
            </a:extLst>
          </xdr:cNvPr>
          <xdr:cNvSpPr/>
        </xdr:nvSpPr>
        <xdr:spPr>
          <a:xfrm>
            <a:off x="1366987" y="722993"/>
            <a:ext cx="6719046" cy="920944"/>
          </a:xfrm>
          <a:custGeom>
            <a:avLst/>
            <a:gdLst>
              <a:gd name="connsiteX0" fmla="*/ 0 w 2308185"/>
              <a:gd name="connsiteY0" fmla="*/ 0 h 920944"/>
              <a:gd name="connsiteX1" fmla="*/ 2308185 w 2308185"/>
              <a:gd name="connsiteY1" fmla="*/ 0 h 920944"/>
              <a:gd name="connsiteX2" fmla="*/ 2308185 w 2308185"/>
              <a:gd name="connsiteY2" fmla="*/ 920944 h 920944"/>
              <a:gd name="connsiteX3" fmla="*/ 0 w 2308185"/>
              <a:gd name="connsiteY3" fmla="*/ 920944 h 920944"/>
              <a:gd name="connsiteX4" fmla="*/ 0 w 2308185"/>
              <a:gd name="connsiteY4" fmla="*/ 0 h 92094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08185" h="920944">
                <a:moveTo>
                  <a:pt x="0" y="0"/>
                </a:moveTo>
                <a:lnTo>
                  <a:pt x="2308185" y="0"/>
                </a:lnTo>
                <a:lnTo>
                  <a:pt x="2308185" y="920944"/>
                </a:lnTo>
                <a:lnTo>
                  <a:pt x="0" y="920944"/>
                </a:lnTo>
                <a:lnTo>
                  <a:pt x="0" y="0"/>
                </a:lnTo>
                <a:close/>
              </a:path>
            </a:pathLst>
          </a:custGeom>
          <a:noFill/>
          <a:ln>
            <a:noFill/>
          </a:ln>
          <a:effectLst/>
        </xdr:spPr>
        <xdr:txBody>
          <a:bodyPr spcFirstLastPara="0" vert="horz" wrap="square" lIns="38100" tIns="0" rIns="38100" bIns="0" numCol="1" spcCol="1270" anchor="ctr" anchorCtr="0">
            <a:no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180975" marR="0" lvl="1" indent="-180975" defTabSz="444500" eaLnBrk="1" fontAlgn="auto" latinLnBrk="0" hangingPunct="1">
              <a:lnSpc>
                <a:spcPct val="90000"/>
              </a:lnSpc>
              <a:spcBef>
                <a:spcPts val="0"/>
              </a:spcBef>
              <a:spcAft>
                <a:spcPct val="15000"/>
              </a:spcAft>
              <a:buClrTx/>
              <a:buSzTx/>
              <a:buFontTx/>
              <a:buChar char="••"/>
              <a:tabLst/>
              <a:defRPr/>
            </a:pPr>
            <a:r>
              <a:rPr kumimoji="0" lang="ru-RU" sz="1400" b="0"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Оценка прошлого и будущего опыта, связанного с различными видами воздействия изменения климата </a:t>
            </a:r>
            <a:r>
              <a:rPr kumimoji="0" lang="en-GB" sz="1400" b="0"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 </a:t>
            </a:r>
            <a:r>
              <a:rPr kumimoji="0" lang="en-GB" sz="1400" b="1" i="0" u="none" strike="noStrike" kern="0" cap="none" spc="0" normalizeH="0" baseline="0">
                <a:ln>
                  <a:noFill/>
                </a:ln>
                <a:solidFill>
                  <a:srgbClr val="9CBC59"/>
                </a:solidFill>
                <a:effectLst/>
                <a:uLnTx/>
                <a:uFillTx/>
                <a:latin typeface="Arial" pitchFamily="34" charset="0"/>
                <a:cs typeface="Arial" pitchFamily="34" charset="0"/>
              </a:rPr>
              <a:t>(</a:t>
            </a:r>
            <a:r>
              <a:rPr kumimoji="0" lang="ru-RU" sz="1400" b="1" i="0" u="none" strike="noStrike" kern="0" cap="none" spc="0" normalizeH="0" baseline="0">
                <a:ln>
                  <a:noFill/>
                </a:ln>
                <a:solidFill>
                  <a:srgbClr val="9CBC59"/>
                </a:solidFill>
                <a:effectLst/>
                <a:uLnTx/>
                <a:uFillTx/>
                <a:latin typeface="Arial" pitchFamily="34" charset="0"/>
                <a:cs typeface="Arial" pitchFamily="34" charset="0"/>
              </a:rPr>
              <a:t>рабочая таблица</a:t>
            </a:r>
            <a:r>
              <a:rPr kumimoji="0" lang="en-GB" sz="1400" b="1" i="0" u="none" strike="noStrike" kern="0" cap="none" spc="0" normalizeH="0" baseline="0">
                <a:ln>
                  <a:noFill/>
                </a:ln>
                <a:solidFill>
                  <a:srgbClr val="9CBC59"/>
                </a:solidFill>
                <a:effectLst/>
                <a:uLnTx/>
                <a:uFillTx/>
                <a:latin typeface="Arial" pitchFamily="34" charset="0"/>
                <a:cs typeface="Arial" pitchFamily="34" charset="0"/>
              </a:rPr>
              <a:t> 1)</a:t>
            </a:r>
          </a:p>
        </xdr:txBody>
      </xdr:sp>
      <xdr:sp macro="" textlink="">
        <xdr:nvSpPr>
          <xdr:cNvPr id="10" name="Nach oben gebogener Pfeil 9">
            <a:extLst>
              <a:ext uri="{FF2B5EF4-FFF2-40B4-BE49-F238E27FC236}">
                <a16:creationId xmlns:a16="http://schemas.microsoft.com/office/drawing/2014/main" id="{00000000-0008-0000-0000-00000A000000}"/>
              </a:ext>
            </a:extLst>
          </xdr:cNvPr>
          <xdr:cNvSpPr/>
        </xdr:nvSpPr>
        <xdr:spPr>
          <a:xfrm rot="5400000">
            <a:off x="2098402" y="2498098"/>
            <a:ext cx="467908" cy="687569"/>
          </a:xfrm>
          <a:prstGeom prst="bentUpArrow">
            <a:avLst>
              <a:gd name="adj1" fmla="val 32840"/>
              <a:gd name="adj2" fmla="val 25000"/>
              <a:gd name="adj3" fmla="val 35780"/>
            </a:avLst>
          </a:prstGeom>
          <a:noFill/>
          <a:ln w="38100" cap="flat" cmpd="sng" algn="ctr">
            <a:solidFill>
              <a:srgbClr val="9CBC59"/>
            </a:solidFill>
            <a:prstDash val="solid"/>
          </a:ln>
          <a:effectLst>
            <a:outerShdw blurRad="40000" dist="20000" dir="5400000" rotWithShape="0">
              <a:srgbClr val="000000">
                <a:alpha val="38000"/>
              </a:srgbClr>
            </a:outerShdw>
          </a:effectLst>
        </xdr:spPr>
        <xdr:txBody>
          <a:bodyPr wrap="square"/>
          <a:lstStyle/>
          <a:p>
            <a:endParaRPr lang="en-GB"/>
          </a:p>
        </xdr:txBody>
      </xdr:sp>
      <xdr:sp macro="" textlink="">
        <xdr:nvSpPr>
          <xdr:cNvPr id="11" name="Freihandform 10">
            <a:extLst>
              <a:ext uri="{FF2B5EF4-FFF2-40B4-BE49-F238E27FC236}">
                <a16:creationId xmlns:a16="http://schemas.microsoft.com/office/drawing/2014/main" id="{00000000-0008-0000-0000-00000B000000}"/>
              </a:ext>
            </a:extLst>
          </xdr:cNvPr>
          <xdr:cNvSpPr/>
        </xdr:nvSpPr>
        <xdr:spPr>
          <a:xfrm>
            <a:off x="1409359" y="1725064"/>
            <a:ext cx="1271803" cy="716821"/>
          </a:xfrm>
          <a:custGeom>
            <a:avLst/>
            <a:gdLst>
              <a:gd name="connsiteX0" fmla="*/ 0 w 1271803"/>
              <a:gd name="connsiteY0" fmla="*/ 119494 h 716821"/>
              <a:gd name="connsiteX1" fmla="*/ 119494 w 1271803"/>
              <a:gd name="connsiteY1" fmla="*/ 0 h 716821"/>
              <a:gd name="connsiteX2" fmla="*/ 1152309 w 1271803"/>
              <a:gd name="connsiteY2" fmla="*/ 0 h 716821"/>
              <a:gd name="connsiteX3" fmla="*/ 1271803 w 1271803"/>
              <a:gd name="connsiteY3" fmla="*/ 119494 h 716821"/>
              <a:gd name="connsiteX4" fmla="*/ 1271803 w 1271803"/>
              <a:gd name="connsiteY4" fmla="*/ 597327 h 716821"/>
              <a:gd name="connsiteX5" fmla="*/ 1152309 w 1271803"/>
              <a:gd name="connsiteY5" fmla="*/ 716821 h 716821"/>
              <a:gd name="connsiteX6" fmla="*/ 119494 w 1271803"/>
              <a:gd name="connsiteY6" fmla="*/ 716821 h 716821"/>
              <a:gd name="connsiteX7" fmla="*/ 0 w 1271803"/>
              <a:gd name="connsiteY7" fmla="*/ 597327 h 716821"/>
              <a:gd name="connsiteX8" fmla="*/ 0 w 1271803"/>
              <a:gd name="connsiteY8" fmla="*/ 119494 h 7168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71803" h="716821">
                <a:moveTo>
                  <a:pt x="0" y="119494"/>
                </a:moveTo>
                <a:cubicBezTo>
                  <a:pt x="0" y="53499"/>
                  <a:pt x="53499" y="0"/>
                  <a:pt x="119494" y="0"/>
                </a:cubicBezTo>
                <a:lnTo>
                  <a:pt x="1152309" y="0"/>
                </a:lnTo>
                <a:cubicBezTo>
                  <a:pt x="1218304" y="0"/>
                  <a:pt x="1271803" y="53499"/>
                  <a:pt x="1271803" y="119494"/>
                </a:cubicBezTo>
                <a:lnTo>
                  <a:pt x="1271803" y="597327"/>
                </a:lnTo>
                <a:cubicBezTo>
                  <a:pt x="1271803" y="663322"/>
                  <a:pt x="1218304" y="716821"/>
                  <a:pt x="1152309" y="716821"/>
                </a:cubicBezTo>
                <a:lnTo>
                  <a:pt x="119494" y="716821"/>
                </a:lnTo>
                <a:cubicBezTo>
                  <a:pt x="53499" y="716821"/>
                  <a:pt x="0" y="663322"/>
                  <a:pt x="0" y="597327"/>
                </a:cubicBezTo>
                <a:lnTo>
                  <a:pt x="0" y="119494"/>
                </a:lnTo>
                <a:close/>
              </a:path>
            </a:pathLst>
          </a:custGeom>
          <a:solidFill>
            <a:sysClr val="window" lastClr="FFFFFF">
              <a:hueOff val="0"/>
              <a:satOff val="0"/>
              <a:lumOff val="0"/>
              <a:alphaOff val="0"/>
            </a:sysClr>
          </a:solidFill>
          <a:ln w="38100" cap="flat" cmpd="sng" algn="ctr">
            <a:solidFill>
              <a:srgbClr val="9CBC59"/>
            </a:solidFill>
            <a:prstDash val="solid"/>
          </a:ln>
          <a:effectLst>
            <a:outerShdw blurRad="40000" dist="20000" dir="5400000" rotWithShape="0">
              <a:srgbClr val="000000">
                <a:alpha val="38000"/>
              </a:srgbClr>
            </a:outerShdw>
          </a:effectLst>
        </xdr:spPr>
        <xdr:txBody>
          <a:bodyPr spcFirstLastPara="0" vert="horz" wrap="square" lIns="80719" tIns="80719" rIns="80719" bIns="80719" numCol="1" spcCol="1270" anchor="ctr" anchorCtr="0">
            <a:no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0" marR="0" lvl="0" indent="0" algn="ctr" defTabSz="533400" eaLnBrk="1" fontAlgn="auto" latinLnBrk="0" hangingPunct="1">
              <a:lnSpc>
                <a:spcPct val="90000"/>
              </a:lnSpc>
              <a:spcBef>
                <a:spcPts val="0"/>
              </a:spcBef>
              <a:spcAft>
                <a:spcPct val="35000"/>
              </a:spcAft>
              <a:buClrTx/>
              <a:buSzTx/>
              <a:buFontTx/>
              <a:buNone/>
              <a:tabLst/>
              <a:defRPr/>
            </a:pPr>
            <a:r>
              <a:rPr kumimoji="0" lang="ru-RU" sz="1200" b="1"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Риски и возможности</a:t>
            </a:r>
            <a:endParaRPr kumimoji="0" lang="en-GB" sz="1200" b="1"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endParaRPr>
          </a:p>
        </xdr:txBody>
      </xdr:sp>
      <xdr:sp macro="" textlink="">
        <xdr:nvSpPr>
          <xdr:cNvPr id="12" name="Freihandform 11">
            <a:extLst>
              <a:ext uri="{FF2B5EF4-FFF2-40B4-BE49-F238E27FC236}">
                <a16:creationId xmlns:a16="http://schemas.microsoft.com/office/drawing/2014/main" id="{00000000-0008-0000-0000-00000C000000}"/>
              </a:ext>
            </a:extLst>
          </xdr:cNvPr>
          <xdr:cNvSpPr/>
        </xdr:nvSpPr>
        <xdr:spPr>
          <a:xfrm>
            <a:off x="2842854" y="1634175"/>
            <a:ext cx="4393442" cy="920944"/>
          </a:xfrm>
          <a:custGeom>
            <a:avLst/>
            <a:gdLst>
              <a:gd name="connsiteX0" fmla="*/ 0 w 1864598"/>
              <a:gd name="connsiteY0" fmla="*/ 0 h 920944"/>
              <a:gd name="connsiteX1" fmla="*/ 1864598 w 1864598"/>
              <a:gd name="connsiteY1" fmla="*/ 0 h 920944"/>
              <a:gd name="connsiteX2" fmla="*/ 1864598 w 1864598"/>
              <a:gd name="connsiteY2" fmla="*/ 920944 h 920944"/>
              <a:gd name="connsiteX3" fmla="*/ 0 w 1864598"/>
              <a:gd name="connsiteY3" fmla="*/ 920944 h 920944"/>
              <a:gd name="connsiteX4" fmla="*/ 0 w 1864598"/>
              <a:gd name="connsiteY4" fmla="*/ 0 h 92094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64598" h="920944">
                <a:moveTo>
                  <a:pt x="0" y="0"/>
                </a:moveTo>
                <a:lnTo>
                  <a:pt x="1864598" y="0"/>
                </a:lnTo>
                <a:lnTo>
                  <a:pt x="1864598" y="920944"/>
                </a:lnTo>
                <a:lnTo>
                  <a:pt x="0" y="920944"/>
                </a:lnTo>
                <a:lnTo>
                  <a:pt x="0" y="0"/>
                </a:lnTo>
                <a:close/>
              </a:path>
            </a:pathLst>
          </a:custGeom>
          <a:noFill/>
          <a:ln>
            <a:noFill/>
          </a:ln>
          <a:effectLst/>
        </xdr:spPr>
        <xdr:txBody>
          <a:bodyPr spcFirstLastPara="0" vert="horz" wrap="square" lIns="38100" tIns="0" rIns="38100" bIns="0" numCol="1" spcCol="1270" anchor="ctr" anchorCtr="0">
            <a:no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180975" marR="0" lvl="1" indent="-180975" defTabSz="444500" eaLnBrk="1" fontAlgn="auto" latinLnBrk="0" hangingPunct="1">
              <a:lnSpc>
                <a:spcPct val="90000"/>
              </a:lnSpc>
              <a:spcBef>
                <a:spcPts val="0"/>
              </a:spcBef>
              <a:spcAft>
                <a:spcPct val="15000"/>
              </a:spcAft>
              <a:buClrTx/>
              <a:buSzTx/>
              <a:buFontTx/>
              <a:buChar char="••"/>
              <a:tabLst/>
              <a:defRPr/>
            </a:pPr>
            <a:r>
              <a:rPr kumimoji="0" lang="ru-RU" sz="1400" b="0"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Оценка рисков</a:t>
            </a:r>
            <a:r>
              <a:rPr kumimoji="0" lang="en-GB" sz="1400" b="1" i="0" u="none" strike="noStrike" kern="0" cap="none" spc="0" normalizeH="0" baseline="0">
                <a:ln>
                  <a:noFill/>
                </a:ln>
                <a:solidFill>
                  <a:srgbClr val="9CBC59"/>
                </a:solidFill>
                <a:effectLst/>
                <a:uLnTx/>
                <a:uFillTx/>
                <a:latin typeface="Arial" pitchFamily="34" charset="0"/>
                <a:cs typeface="Arial" pitchFamily="34" charset="0"/>
              </a:rPr>
              <a:t>(</a:t>
            </a:r>
            <a:r>
              <a:rPr kumimoji="0" lang="ru-RU" sz="1400" b="1" i="0" u="none" strike="noStrike" kern="0" cap="none" spc="0" normalizeH="0" baseline="0">
                <a:ln>
                  <a:noFill/>
                </a:ln>
                <a:solidFill>
                  <a:srgbClr val="9CBC59"/>
                </a:solidFill>
                <a:effectLst/>
                <a:uLnTx/>
                <a:uFillTx/>
                <a:latin typeface="Arial" pitchFamily="34" charset="0"/>
                <a:cs typeface="Arial" pitchFamily="34" charset="0"/>
              </a:rPr>
              <a:t>рабочая таблица</a:t>
            </a:r>
            <a:r>
              <a:rPr kumimoji="0" lang="en-GB" sz="1400" b="1" i="0" u="none" strike="noStrike" kern="0" cap="none" spc="0" normalizeH="0" baseline="0">
                <a:ln>
                  <a:noFill/>
                </a:ln>
                <a:solidFill>
                  <a:srgbClr val="9CBC59"/>
                </a:solidFill>
                <a:effectLst/>
                <a:uLnTx/>
                <a:uFillTx/>
                <a:latin typeface="Arial" pitchFamily="34" charset="0"/>
                <a:cs typeface="Arial" pitchFamily="34" charset="0"/>
              </a:rPr>
              <a:t> 2a)</a:t>
            </a:r>
          </a:p>
          <a:p>
            <a:pPr marL="180975" marR="0" lvl="1" indent="-180975" defTabSz="444500" eaLnBrk="1" fontAlgn="auto" latinLnBrk="0" hangingPunct="1">
              <a:lnSpc>
                <a:spcPct val="90000"/>
              </a:lnSpc>
              <a:spcBef>
                <a:spcPts val="0"/>
              </a:spcBef>
              <a:spcAft>
                <a:spcPct val="15000"/>
              </a:spcAft>
              <a:buClrTx/>
              <a:buSzTx/>
              <a:buFontTx/>
              <a:buChar char="••"/>
              <a:tabLst/>
              <a:defRPr/>
            </a:pPr>
            <a:r>
              <a:rPr lang="ru-RU" sz="1400" kern="0">
                <a:solidFill>
                  <a:prstClr val="black">
                    <a:hueOff val="0"/>
                    <a:satOff val="0"/>
                    <a:lumOff val="0"/>
                    <a:alphaOff val="0"/>
                  </a:prstClr>
                </a:solidFill>
                <a:latin typeface="Arial" pitchFamily="34" charset="0"/>
                <a:cs typeface="Arial" pitchFamily="34" charset="0"/>
              </a:rPr>
              <a:t>Оценка</a:t>
            </a:r>
            <a:r>
              <a:rPr lang="ru-RU" sz="1400" kern="0" baseline="0">
                <a:solidFill>
                  <a:prstClr val="black">
                    <a:hueOff val="0"/>
                    <a:satOff val="0"/>
                    <a:lumOff val="0"/>
                    <a:alphaOff val="0"/>
                  </a:prstClr>
                </a:solidFill>
                <a:latin typeface="Arial" pitchFamily="34" charset="0"/>
                <a:cs typeface="Arial" pitchFamily="34" charset="0"/>
              </a:rPr>
              <a:t> возможностей</a:t>
            </a:r>
            <a:r>
              <a:rPr lang="en-GB" sz="1400" kern="0">
                <a:solidFill>
                  <a:prstClr val="black">
                    <a:hueOff val="0"/>
                    <a:satOff val="0"/>
                    <a:lumOff val="0"/>
                    <a:alphaOff val="0"/>
                  </a:prstClr>
                </a:solidFill>
                <a:latin typeface="Arial" pitchFamily="34" charset="0"/>
                <a:cs typeface="Arial" pitchFamily="34" charset="0"/>
              </a:rPr>
              <a:t> </a:t>
            </a:r>
            <a:r>
              <a:rPr lang="en-GB" sz="1400" b="1" kern="0">
                <a:solidFill>
                  <a:srgbClr val="9CBC59"/>
                </a:solidFill>
                <a:latin typeface="Arial" pitchFamily="34" charset="0"/>
                <a:cs typeface="Arial" pitchFamily="34" charset="0"/>
              </a:rPr>
              <a:t>(</a:t>
            </a:r>
            <a:r>
              <a:rPr lang="ru-RU" sz="1400" b="1" kern="0">
                <a:solidFill>
                  <a:srgbClr val="9CBC59"/>
                </a:solidFill>
                <a:latin typeface="Arial" pitchFamily="34" charset="0"/>
                <a:cs typeface="Arial" pitchFamily="34" charset="0"/>
              </a:rPr>
              <a:t>рабочая таблица</a:t>
            </a:r>
            <a:r>
              <a:rPr lang="en-GB" sz="1400" b="1" kern="0">
                <a:solidFill>
                  <a:srgbClr val="9CBC59"/>
                </a:solidFill>
                <a:latin typeface="Arial" pitchFamily="34" charset="0"/>
                <a:cs typeface="Arial" pitchFamily="34" charset="0"/>
              </a:rPr>
              <a:t> 2.b)</a:t>
            </a:r>
            <a:endParaRPr kumimoji="0" lang="en-GB" sz="1400" b="0" i="0" u="none" strike="noStrike" kern="0" cap="none" spc="0" normalizeH="0" baseline="0">
              <a:ln>
                <a:noFill/>
              </a:ln>
              <a:solidFill>
                <a:srgbClr val="9CBC59"/>
              </a:solidFill>
              <a:effectLst/>
              <a:uLnTx/>
              <a:uFillTx/>
              <a:latin typeface="Arial" pitchFamily="34" charset="0"/>
              <a:cs typeface="Arial" pitchFamily="34" charset="0"/>
            </a:endParaRPr>
          </a:p>
        </xdr:txBody>
      </xdr:sp>
      <xdr:sp macro="" textlink="">
        <xdr:nvSpPr>
          <xdr:cNvPr id="13" name="Nach oben gebogener Pfeil 12">
            <a:extLst>
              <a:ext uri="{FF2B5EF4-FFF2-40B4-BE49-F238E27FC236}">
                <a16:creationId xmlns:a16="http://schemas.microsoft.com/office/drawing/2014/main" id="{00000000-0008-0000-0000-00000D000000}"/>
              </a:ext>
            </a:extLst>
          </xdr:cNvPr>
          <xdr:cNvSpPr/>
        </xdr:nvSpPr>
        <xdr:spPr>
          <a:xfrm rot="5400000">
            <a:off x="3334421" y="4406791"/>
            <a:ext cx="489191" cy="792946"/>
          </a:xfrm>
          <a:prstGeom prst="bentUpArrow">
            <a:avLst>
              <a:gd name="adj1" fmla="val 32840"/>
              <a:gd name="adj2" fmla="val 25000"/>
              <a:gd name="adj3" fmla="val 35780"/>
            </a:avLst>
          </a:prstGeom>
          <a:noFill/>
          <a:ln w="38100" cap="flat" cmpd="sng" algn="ctr">
            <a:solidFill>
              <a:srgbClr val="9CBC59"/>
            </a:solidFill>
            <a:prstDash val="solid"/>
          </a:ln>
          <a:effectLst>
            <a:outerShdw blurRad="40000" dist="20000" dir="5400000" rotWithShape="0">
              <a:srgbClr val="000000">
                <a:alpha val="38000"/>
              </a:srgbClr>
            </a:outerShdw>
          </a:effectLst>
        </xdr:spPr>
        <xdr:txBody>
          <a:bodyPr wrap="square"/>
          <a:lstStyle/>
          <a:p>
            <a:endParaRPr lang="en-GB"/>
          </a:p>
        </xdr:txBody>
      </xdr:sp>
      <xdr:sp macro="" textlink="">
        <xdr:nvSpPr>
          <xdr:cNvPr id="14" name="Freihandform 13">
            <a:extLst>
              <a:ext uri="{FF2B5EF4-FFF2-40B4-BE49-F238E27FC236}">
                <a16:creationId xmlns:a16="http://schemas.microsoft.com/office/drawing/2014/main" id="{00000000-0008-0000-0000-00000E000000}"/>
              </a:ext>
            </a:extLst>
          </xdr:cNvPr>
          <xdr:cNvSpPr/>
        </xdr:nvSpPr>
        <xdr:spPr>
          <a:xfrm>
            <a:off x="2791683" y="2657460"/>
            <a:ext cx="1264152" cy="1736006"/>
          </a:xfrm>
          <a:custGeom>
            <a:avLst/>
            <a:gdLst>
              <a:gd name="connsiteX0" fmla="*/ 0 w 1264152"/>
              <a:gd name="connsiteY0" fmla="*/ 119494 h 716821"/>
              <a:gd name="connsiteX1" fmla="*/ 119494 w 1264152"/>
              <a:gd name="connsiteY1" fmla="*/ 0 h 716821"/>
              <a:gd name="connsiteX2" fmla="*/ 1144658 w 1264152"/>
              <a:gd name="connsiteY2" fmla="*/ 0 h 716821"/>
              <a:gd name="connsiteX3" fmla="*/ 1264152 w 1264152"/>
              <a:gd name="connsiteY3" fmla="*/ 119494 h 716821"/>
              <a:gd name="connsiteX4" fmla="*/ 1264152 w 1264152"/>
              <a:gd name="connsiteY4" fmla="*/ 597327 h 716821"/>
              <a:gd name="connsiteX5" fmla="*/ 1144658 w 1264152"/>
              <a:gd name="connsiteY5" fmla="*/ 716821 h 716821"/>
              <a:gd name="connsiteX6" fmla="*/ 119494 w 1264152"/>
              <a:gd name="connsiteY6" fmla="*/ 716821 h 716821"/>
              <a:gd name="connsiteX7" fmla="*/ 0 w 1264152"/>
              <a:gd name="connsiteY7" fmla="*/ 597327 h 716821"/>
              <a:gd name="connsiteX8" fmla="*/ 0 w 1264152"/>
              <a:gd name="connsiteY8" fmla="*/ 119494 h 7168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64152" h="716821">
                <a:moveTo>
                  <a:pt x="0" y="119494"/>
                </a:moveTo>
                <a:cubicBezTo>
                  <a:pt x="0" y="53499"/>
                  <a:pt x="53499" y="0"/>
                  <a:pt x="119494" y="0"/>
                </a:cubicBezTo>
                <a:lnTo>
                  <a:pt x="1144658" y="0"/>
                </a:lnTo>
                <a:cubicBezTo>
                  <a:pt x="1210653" y="0"/>
                  <a:pt x="1264152" y="53499"/>
                  <a:pt x="1264152" y="119494"/>
                </a:cubicBezTo>
                <a:lnTo>
                  <a:pt x="1264152" y="597327"/>
                </a:lnTo>
                <a:cubicBezTo>
                  <a:pt x="1264152" y="663322"/>
                  <a:pt x="1210653" y="716821"/>
                  <a:pt x="1144658" y="716821"/>
                </a:cubicBezTo>
                <a:lnTo>
                  <a:pt x="119494" y="716821"/>
                </a:lnTo>
                <a:cubicBezTo>
                  <a:pt x="53499" y="716821"/>
                  <a:pt x="0" y="663322"/>
                  <a:pt x="0" y="597327"/>
                </a:cubicBezTo>
                <a:lnTo>
                  <a:pt x="0" y="119494"/>
                </a:lnTo>
                <a:close/>
              </a:path>
            </a:pathLst>
          </a:custGeom>
          <a:solidFill>
            <a:sysClr val="window" lastClr="FFFFFF">
              <a:hueOff val="0"/>
              <a:satOff val="0"/>
              <a:lumOff val="0"/>
              <a:alphaOff val="0"/>
            </a:sysClr>
          </a:solidFill>
          <a:ln w="38100" cap="flat" cmpd="sng" algn="ctr">
            <a:solidFill>
              <a:srgbClr val="9CBC59"/>
            </a:solidFill>
            <a:prstDash val="solid"/>
          </a:ln>
          <a:effectLst>
            <a:outerShdw blurRad="40000" dist="20000" dir="5400000" rotWithShape="0">
              <a:srgbClr val="000000">
                <a:alpha val="38000"/>
              </a:srgbClr>
            </a:outerShdw>
          </a:effectLst>
        </xdr:spPr>
        <xdr:txBody>
          <a:bodyPr spcFirstLastPara="0" vert="horz" wrap="square" lIns="80719" tIns="80719" rIns="80719" bIns="80719" numCol="1" spcCol="1270" anchor="t" anchorCtr="0">
            <a:no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0" marR="0" lvl="0" indent="0" algn="ctr" defTabSz="533400" eaLnBrk="1" fontAlgn="auto" latinLnBrk="0" hangingPunct="1">
              <a:lnSpc>
                <a:spcPct val="90000"/>
              </a:lnSpc>
              <a:spcBef>
                <a:spcPts val="0"/>
              </a:spcBef>
              <a:spcAft>
                <a:spcPct val="35000"/>
              </a:spcAft>
              <a:buClrTx/>
              <a:buSzTx/>
              <a:buFontTx/>
              <a:buNone/>
              <a:tabLst/>
              <a:defRPr/>
            </a:pPr>
            <a:endParaRPr kumimoji="0" lang="ru-RU" sz="1200" b="1"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endParaRPr>
          </a:p>
          <a:p>
            <a:pPr marL="0" marR="0" lvl="0" indent="0" algn="ctr" defTabSz="533400" eaLnBrk="1" fontAlgn="auto" latinLnBrk="0" hangingPunct="1">
              <a:lnSpc>
                <a:spcPct val="90000"/>
              </a:lnSpc>
              <a:spcBef>
                <a:spcPts val="0"/>
              </a:spcBef>
              <a:spcAft>
                <a:spcPct val="35000"/>
              </a:spcAft>
              <a:buClrTx/>
              <a:buSzTx/>
              <a:buFontTx/>
              <a:buNone/>
              <a:tabLst/>
              <a:defRPr/>
            </a:pPr>
            <a:r>
              <a:rPr kumimoji="0" lang="ru-RU" sz="1200" b="1"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Меры по адаптации</a:t>
            </a:r>
            <a:endParaRPr kumimoji="0" lang="en-GB" sz="1200" b="1"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endParaRPr>
          </a:p>
        </xdr:txBody>
      </xdr:sp>
      <xdr:sp macro="" textlink="">
        <xdr:nvSpPr>
          <xdr:cNvPr id="15" name="Freihandform 14">
            <a:extLst>
              <a:ext uri="{FF2B5EF4-FFF2-40B4-BE49-F238E27FC236}">
                <a16:creationId xmlns:a16="http://schemas.microsoft.com/office/drawing/2014/main" id="{00000000-0008-0000-0000-00000F000000}"/>
              </a:ext>
            </a:extLst>
          </xdr:cNvPr>
          <xdr:cNvSpPr/>
        </xdr:nvSpPr>
        <xdr:spPr>
          <a:xfrm>
            <a:off x="4241601" y="2956805"/>
            <a:ext cx="4750175" cy="1112015"/>
          </a:xfrm>
          <a:custGeom>
            <a:avLst/>
            <a:gdLst>
              <a:gd name="connsiteX0" fmla="*/ 0 w 2818416"/>
              <a:gd name="connsiteY0" fmla="*/ 0 h 920944"/>
              <a:gd name="connsiteX1" fmla="*/ 2818416 w 2818416"/>
              <a:gd name="connsiteY1" fmla="*/ 0 h 920944"/>
              <a:gd name="connsiteX2" fmla="*/ 2818416 w 2818416"/>
              <a:gd name="connsiteY2" fmla="*/ 920944 h 920944"/>
              <a:gd name="connsiteX3" fmla="*/ 0 w 2818416"/>
              <a:gd name="connsiteY3" fmla="*/ 920944 h 920944"/>
              <a:gd name="connsiteX4" fmla="*/ 0 w 2818416"/>
              <a:gd name="connsiteY4" fmla="*/ 0 h 92094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818416" h="920944">
                <a:moveTo>
                  <a:pt x="0" y="0"/>
                </a:moveTo>
                <a:lnTo>
                  <a:pt x="2818416" y="0"/>
                </a:lnTo>
                <a:lnTo>
                  <a:pt x="2818416" y="920944"/>
                </a:lnTo>
                <a:lnTo>
                  <a:pt x="0" y="920944"/>
                </a:lnTo>
                <a:lnTo>
                  <a:pt x="0" y="0"/>
                </a:lnTo>
                <a:close/>
              </a:path>
            </a:pathLst>
          </a:custGeom>
          <a:noFill/>
          <a:ln>
            <a:noFill/>
          </a:ln>
          <a:effectLst/>
        </xdr:spPr>
        <xdr:txBody>
          <a:bodyPr spcFirstLastPara="0" vert="horz" wrap="square" lIns="38100" tIns="0" rIns="38100" bIns="0" numCol="1" spcCol="1270" anchor="t" anchorCtr="0">
            <a:no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180975" marR="0" lvl="1" indent="-180975" defTabSz="444500" eaLnBrk="1" fontAlgn="auto" latinLnBrk="0" hangingPunct="1">
              <a:lnSpc>
                <a:spcPct val="90000"/>
              </a:lnSpc>
              <a:spcBef>
                <a:spcPts val="0"/>
              </a:spcBef>
              <a:spcAft>
                <a:spcPct val="15000"/>
              </a:spcAft>
              <a:buClrTx/>
              <a:buSzTx/>
              <a:buFontTx/>
              <a:buChar char="••"/>
              <a:tabLst/>
              <a:defRPr/>
            </a:pPr>
            <a:r>
              <a:rPr kumimoji="0" lang="ru-RU" sz="1400" b="0"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Определение и оценка мер по устранению рисков и использованию возможностей</a:t>
            </a:r>
            <a:r>
              <a:rPr lang="en-GB" sz="1400" kern="0">
                <a:solidFill>
                  <a:prstClr val="black">
                    <a:hueOff val="0"/>
                    <a:satOff val="0"/>
                    <a:lumOff val="0"/>
                    <a:alphaOff val="0"/>
                  </a:prstClr>
                </a:solidFill>
                <a:latin typeface="Arial" pitchFamily="34" charset="0"/>
              </a:rPr>
              <a:t> </a:t>
            </a:r>
            <a:r>
              <a:rPr lang="en-GB" sz="1400" b="1" kern="0">
                <a:solidFill>
                  <a:srgbClr val="9CBC59"/>
                </a:solidFill>
                <a:latin typeface="Arial" pitchFamily="34" charset="0"/>
              </a:rPr>
              <a:t>(</a:t>
            </a:r>
            <a:r>
              <a:rPr lang="ru-RU" sz="1400" b="1" kern="0">
                <a:solidFill>
                  <a:srgbClr val="9CBC59"/>
                </a:solidFill>
                <a:latin typeface="Arial" pitchFamily="34" charset="0"/>
              </a:rPr>
              <a:t>рабочая таблица</a:t>
            </a:r>
            <a:r>
              <a:rPr lang="en-GB" sz="1400" b="1" kern="0">
                <a:solidFill>
                  <a:srgbClr val="9CBC59"/>
                </a:solidFill>
                <a:latin typeface="Arial" pitchFamily="34" charset="0"/>
              </a:rPr>
              <a:t> 3a)</a:t>
            </a:r>
            <a:endParaRPr kumimoji="0" lang="en-GB" sz="1400" b="0"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endParaRPr>
          </a:p>
          <a:p>
            <a:pPr marL="180975" lvl="1" indent="-180975" defTabSz="444500">
              <a:lnSpc>
                <a:spcPct val="90000"/>
              </a:lnSpc>
              <a:spcAft>
                <a:spcPct val="15000"/>
              </a:spcAft>
              <a:buFontTx/>
              <a:buChar char="••"/>
              <a:defRPr/>
            </a:pPr>
            <a:r>
              <a:rPr lang="ru-RU" sz="1400" kern="0">
                <a:solidFill>
                  <a:prstClr val="black">
                    <a:hueOff val="0"/>
                    <a:satOff val="0"/>
                    <a:lumOff val="0"/>
                    <a:alphaOff val="0"/>
                  </a:prstClr>
                </a:solidFill>
                <a:latin typeface="Arial" pitchFamily="34" charset="0"/>
                <a:cs typeface="Arial" pitchFamily="34" charset="0"/>
              </a:rPr>
              <a:t>Проведение анализа затрат</a:t>
            </a:r>
            <a:r>
              <a:rPr lang="ru-RU" sz="1400" kern="0" baseline="0">
                <a:solidFill>
                  <a:prstClr val="black">
                    <a:hueOff val="0"/>
                    <a:satOff val="0"/>
                    <a:lumOff val="0"/>
                    <a:alphaOff val="0"/>
                  </a:prstClr>
                </a:solidFill>
                <a:latin typeface="Arial" pitchFamily="34" charset="0"/>
                <a:cs typeface="Arial" pitchFamily="34" charset="0"/>
              </a:rPr>
              <a:t> и выгод (АЗВ</a:t>
            </a:r>
            <a:r>
              <a:rPr lang="en-GB" sz="1400" kern="0">
                <a:solidFill>
                  <a:prstClr val="black">
                    <a:hueOff val="0"/>
                    <a:satOff val="0"/>
                    <a:lumOff val="0"/>
                    <a:alphaOff val="0"/>
                  </a:prstClr>
                </a:solidFill>
                <a:latin typeface="Arial" pitchFamily="34" charset="0"/>
                <a:cs typeface="Arial" pitchFamily="34" charset="0"/>
              </a:rPr>
              <a:t>) </a:t>
            </a:r>
            <a:r>
              <a:rPr lang="en-GB" sz="1400" b="1" kern="0">
                <a:solidFill>
                  <a:srgbClr val="9CBC59"/>
                </a:solidFill>
                <a:latin typeface="Arial" pitchFamily="34" charset="0"/>
                <a:cs typeface="Arial" pitchFamily="34" charset="0"/>
              </a:rPr>
              <a:t>(</a:t>
            </a:r>
            <a:r>
              <a:rPr lang="ru-RU" sz="1400" b="1" kern="0">
                <a:solidFill>
                  <a:srgbClr val="9CBC59"/>
                </a:solidFill>
                <a:latin typeface="Arial" pitchFamily="34" charset="0"/>
                <a:cs typeface="Arial" pitchFamily="34" charset="0"/>
              </a:rPr>
              <a:t>рабочая таблица</a:t>
            </a:r>
            <a:r>
              <a:rPr lang="en-GB" sz="1400" b="1" kern="0">
                <a:solidFill>
                  <a:srgbClr val="9CBC59"/>
                </a:solidFill>
                <a:latin typeface="Arial" pitchFamily="34" charset="0"/>
                <a:cs typeface="Arial" pitchFamily="34" charset="0"/>
              </a:rPr>
              <a:t> 3b)</a:t>
            </a:r>
          </a:p>
          <a:p>
            <a:pPr marL="180975" marR="0" lvl="1" indent="-180975" defTabSz="444500" eaLnBrk="1" fontAlgn="auto" latinLnBrk="0" hangingPunct="1">
              <a:lnSpc>
                <a:spcPct val="90000"/>
              </a:lnSpc>
              <a:spcBef>
                <a:spcPts val="0"/>
              </a:spcBef>
              <a:spcAft>
                <a:spcPct val="15000"/>
              </a:spcAft>
              <a:buClrTx/>
              <a:buSzTx/>
              <a:buFontTx/>
              <a:buChar char="••"/>
              <a:tabLst/>
              <a:defRPr/>
            </a:pPr>
            <a:endParaRPr kumimoji="0" lang="en-GB" sz="1400" b="0"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endParaRPr>
          </a:p>
          <a:p>
            <a:pPr marL="180975" marR="0" lvl="2" indent="0" defTabSz="444500" eaLnBrk="1" fontAlgn="auto" latinLnBrk="0" hangingPunct="1">
              <a:lnSpc>
                <a:spcPct val="90000"/>
              </a:lnSpc>
              <a:spcBef>
                <a:spcPts val="0"/>
              </a:spcBef>
              <a:spcAft>
                <a:spcPct val="15000"/>
              </a:spcAft>
              <a:buClrTx/>
              <a:buSzTx/>
              <a:buFontTx/>
              <a:buNone/>
              <a:tabLst/>
              <a:defRPr/>
            </a:pPr>
            <a:endParaRPr kumimoji="0" lang="en-GB" sz="800" b="1" i="0" u="none" strike="noStrike" kern="0" cap="none" spc="0" normalizeH="0" baseline="0">
              <a:ln>
                <a:noFill/>
              </a:ln>
              <a:solidFill>
                <a:srgbClr val="92D050"/>
              </a:solidFill>
              <a:effectLst/>
              <a:uLnTx/>
              <a:uFillTx/>
              <a:latin typeface="Arial" pitchFamily="34" charset="0"/>
              <a:cs typeface="Arial" pitchFamily="34" charset="0"/>
            </a:endParaRPr>
          </a:p>
        </xdr:txBody>
      </xdr:sp>
      <xdr:sp macro="" textlink="">
        <xdr:nvSpPr>
          <xdr:cNvPr id="16" name="Freihandform 15">
            <a:extLst>
              <a:ext uri="{FF2B5EF4-FFF2-40B4-BE49-F238E27FC236}">
                <a16:creationId xmlns:a16="http://schemas.microsoft.com/office/drawing/2014/main" id="{00000000-0008-0000-0000-000010000000}"/>
              </a:ext>
            </a:extLst>
          </xdr:cNvPr>
          <xdr:cNvSpPr/>
        </xdr:nvSpPr>
        <xdr:spPr>
          <a:xfrm>
            <a:off x="4134468" y="4569177"/>
            <a:ext cx="1404000" cy="827999"/>
          </a:xfrm>
          <a:custGeom>
            <a:avLst/>
            <a:gdLst>
              <a:gd name="connsiteX0" fmla="*/ 0 w 1426692"/>
              <a:gd name="connsiteY0" fmla="*/ 119494 h 716821"/>
              <a:gd name="connsiteX1" fmla="*/ 119494 w 1426692"/>
              <a:gd name="connsiteY1" fmla="*/ 0 h 716821"/>
              <a:gd name="connsiteX2" fmla="*/ 1307198 w 1426692"/>
              <a:gd name="connsiteY2" fmla="*/ 0 h 716821"/>
              <a:gd name="connsiteX3" fmla="*/ 1426692 w 1426692"/>
              <a:gd name="connsiteY3" fmla="*/ 119494 h 716821"/>
              <a:gd name="connsiteX4" fmla="*/ 1426692 w 1426692"/>
              <a:gd name="connsiteY4" fmla="*/ 597327 h 716821"/>
              <a:gd name="connsiteX5" fmla="*/ 1307198 w 1426692"/>
              <a:gd name="connsiteY5" fmla="*/ 716821 h 716821"/>
              <a:gd name="connsiteX6" fmla="*/ 119494 w 1426692"/>
              <a:gd name="connsiteY6" fmla="*/ 716821 h 716821"/>
              <a:gd name="connsiteX7" fmla="*/ 0 w 1426692"/>
              <a:gd name="connsiteY7" fmla="*/ 597327 h 716821"/>
              <a:gd name="connsiteX8" fmla="*/ 0 w 1426692"/>
              <a:gd name="connsiteY8" fmla="*/ 119494 h 7168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26692" h="716821">
                <a:moveTo>
                  <a:pt x="0" y="119494"/>
                </a:moveTo>
                <a:cubicBezTo>
                  <a:pt x="0" y="53499"/>
                  <a:pt x="53499" y="0"/>
                  <a:pt x="119494" y="0"/>
                </a:cubicBezTo>
                <a:lnTo>
                  <a:pt x="1307198" y="0"/>
                </a:lnTo>
                <a:cubicBezTo>
                  <a:pt x="1373193" y="0"/>
                  <a:pt x="1426692" y="53499"/>
                  <a:pt x="1426692" y="119494"/>
                </a:cubicBezTo>
                <a:lnTo>
                  <a:pt x="1426692" y="597327"/>
                </a:lnTo>
                <a:cubicBezTo>
                  <a:pt x="1426692" y="663322"/>
                  <a:pt x="1373193" y="716821"/>
                  <a:pt x="1307198" y="716821"/>
                </a:cubicBezTo>
                <a:lnTo>
                  <a:pt x="119494" y="716821"/>
                </a:lnTo>
                <a:cubicBezTo>
                  <a:pt x="53499" y="716821"/>
                  <a:pt x="0" y="663322"/>
                  <a:pt x="0" y="597327"/>
                </a:cubicBezTo>
                <a:lnTo>
                  <a:pt x="0" y="119494"/>
                </a:lnTo>
                <a:close/>
              </a:path>
            </a:pathLst>
          </a:custGeom>
          <a:solidFill>
            <a:sysClr val="window" lastClr="FFFFFF">
              <a:hueOff val="0"/>
              <a:satOff val="0"/>
              <a:lumOff val="0"/>
              <a:alphaOff val="0"/>
            </a:sysClr>
          </a:solidFill>
          <a:ln w="38100" cap="flat" cmpd="sng" algn="ctr">
            <a:solidFill>
              <a:srgbClr val="9CBC59"/>
            </a:solidFill>
            <a:prstDash val="solid"/>
          </a:ln>
          <a:effectLst>
            <a:outerShdw blurRad="40000" dist="20000" dir="5400000" rotWithShape="0">
              <a:srgbClr val="000000">
                <a:alpha val="38000"/>
              </a:srgbClr>
            </a:outerShdw>
          </a:effectLst>
        </xdr:spPr>
        <xdr:txBody>
          <a:bodyPr spcFirstLastPara="0" vert="horz" wrap="square" lIns="80719" tIns="80719" rIns="80719" bIns="80719" numCol="1" spcCol="1270" anchor="ctr" anchorCtr="0">
            <a:no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0" marR="0" lvl="0" indent="0" algn="ctr" defTabSz="533400" eaLnBrk="1" fontAlgn="auto" latinLnBrk="0" hangingPunct="1">
              <a:lnSpc>
                <a:spcPct val="90000"/>
              </a:lnSpc>
              <a:spcBef>
                <a:spcPts val="0"/>
              </a:spcBef>
              <a:spcAft>
                <a:spcPct val="35000"/>
              </a:spcAft>
              <a:buClrTx/>
              <a:buSzTx/>
              <a:buFontTx/>
              <a:buNone/>
              <a:tabLst/>
              <a:defRPr/>
            </a:pPr>
            <a:r>
              <a:rPr kumimoji="0" lang="ru-RU" sz="1200" b="1"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Стратегия адаптации</a:t>
            </a:r>
            <a:endParaRPr kumimoji="0" lang="en-GB" sz="1200" b="1"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endParaRPr>
          </a:p>
        </xdr:txBody>
      </xdr:sp>
      <xdr:sp macro="" textlink="">
        <xdr:nvSpPr>
          <xdr:cNvPr id="17" name="Freihandform 16">
            <a:extLst>
              <a:ext uri="{FF2B5EF4-FFF2-40B4-BE49-F238E27FC236}">
                <a16:creationId xmlns:a16="http://schemas.microsoft.com/office/drawing/2014/main" id="{00000000-0008-0000-0000-000011000000}"/>
              </a:ext>
            </a:extLst>
          </xdr:cNvPr>
          <xdr:cNvSpPr/>
        </xdr:nvSpPr>
        <xdr:spPr>
          <a:xfrm>
            <a:off x="5671111" y="4471731"/>
            <a:ext cx="3503301" cy="1013040"/>
          </a:xfrm>
          <a:custGeom>
            <a:avLst/>
            <a:gdLst>
              <a:gd name="connsiteX0" fmla="*/ 0 w 1724787"/>
              <a:gd name="connsiteY0" fmla="*/ 0 h 920944"/>
              <a:gd name="connsiteX1" fmla="*/ 1724787 w 1724787"/>
              <a:gd name="connsiteY1" fmla="*/ 0 h 920944"/>
              <a:gd name="connsiteX2" fmla="*/ 1724787 w 1724787"/>
              <a:gd name="connsiteY2" fmla="*/ 920944 h 920944"/>
              <a:gd name="connsiteX3" fmla="*/ 0 w 1724787"/>
              <a:gd name="connsiteY3" fmla="*/ 920944 h 920944"/>
              <a:gd name="connsiteX4" fmla="*/ 0 w 1724787"/>
              <a:gd name="connsiteY4" fmla="*/ 0 h 92094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24787" h="920944">
                <a:moveTo>
                  <a:pt x="0" y="0"/>
                </a:moveTo>
                <a:lnTo>
                  <a:pt x="1724787" y="0"/>
                </a:lnTo>
                <a:lnTo>
                  <a:pt x="1724787" y="920944"/>
                </a:lnTo>
                <a:lnTo>
                  <a:pt x="0" y="920944"/>
                </a:lnTo>
                <a:lnTo>
                  <a:pt x="0" y="0"/>
                </a:lnTo>
                <a:close/>
              </a:path>
            </a:pathLst>
          </a:custGeom>
          <a:noFill/>
          <a:ln>
            <a:noFill/>
          </a:ln>
          <a:effectLst/>
        </xdr:spPr>
        <xdr:txBody>
          <a:bodyPr spcFirstLastPara="0" vert="horz" wrap="square" lIns="38100" tIns="0" rIns="38100" bIns="0" numCol="1" spcCol="1270" anchor="ctr" anchorCtr="0">
            <a:no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180975" marR="0" lvl="1" indent="-180975" defTabSz="444500" eaLnBrk="1" fontAlgn="auto" latinLnBrk="0" hangingPunct="1">
              <a:lnSpc>
                <a:spcPct val="90000"/>
              </a:lnSpc>
              <a:spcBef>
                <a:spcPts val="0"/>
              </a:spcBef>
              <a:spcAft>
                <a:spcPct val="15000"/>
              </a:spcAft>
              <a:buClrTx/>
              <a:buSzTx/>
              <a:buFont typeface="Arial" pitchFamily="34" charset="0"/>
              <a:buChar char="•"/>
              <a:tabLst/>
              <a:defRPr/>
            </a:pPr>
            <a:r>
              <a:rPr kumimoji="0" lang="ru-RU" sz="1400" b="0"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Стратегия АИК, содержащая кратко-, средне- и долгосрочные меры</a:t>
            </a:r>
            <a:r>
              <a:rPr kumimoji="0" lang="en-GB" sz="1400" b="0"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 </a:t>
            </a:r>
            <a:r>
              <a:rPr kumimoji="0" lang="en-GB" sz="1400" b="1" i="0" u="none" strike="noStrike" kern="0" cap="none" spc="0" normalizeH="0" baseline="0">
                <a:ln>
                  <a:noFill/>
                </a:ln>
                <a:solidFill>
                  <a:srgbClr val="9CBC59"/>
                </a:solidFill>
                <a:effectLst/>
                <a:uLnTx/>
                <a:uFillTx/>
                <a:latin typeface="Arial" pitchFamily="34" charset="0"/>
                <a:cs typeface="Arial" pitchFamily="34" charset="0"/>
              </a:rPr>
              <a:t>(</a:t>
            </a:r>
            <a:r>
              <a:rPr kumimoji="0" lang="ru-RU" sz="1400" b="1" i="0" u="none" strike="noStrike" kern="0" cap="none" spc="0" normalizeH="0" baseline="0">
                <a:ln>
                  <a:noFill/>
                </a:ln>
                <a:solidFill>
                  <a:srgbClr val="9CBC59"/>
                </a:solidFill>
                <a:effectLst/>
                <a:uLnTx/>
                <a:uFillTx/>
                <a:latin typeface="Arial" pitchFamily="34" charset="0"/>
                <a:cs typeface="Arial" pitchFamily="34" charset="0"/>
              </a:rPr>
              <a:t>рабочая таблица</a:t>
            </a:r>
            <a:r>
              <a:rPr kumimoji="0" lang="en-GB" sz="1400" b="1" i="0" u="none" strike="noStrike" kern="0" cap="none" spc="0" normalizeH="0" baseline="0">
                <a:ln>
                  <a:noFill/>
                </a:ln>
                <a:solidFill>
                  <a:srgbClr val="9CBC59"/>
                </a:solidFill>
                <a:effectLst/>
                <a:uLnTx/>
                <a:uFillTx/>
                <a:latin typeface="Arial" pitchFamily="34" charset="0"/>
                <a:cs typeface="Arial" pitchFamily="34" charset="0"/>
              </a:rPr>
              <a:t> </a:t>
            </a:r>
            <a:r>
              <a:rPr lang="en-GB" sz="1400" b="1" kern="0">
                <a:solidFill>
                  <a:srgbClr val="9CBC59"/>
                </a:solidFill>
                <a:latin typeface="Arial" pitchFamily="34" charset="0"/>
                <a:cs typeface="Arial" pitchFamily="34" charset="0"/>
              </a:rPr>
              <a:t>4.1</a:t>
            </a:r>
            <a:r>
              <a:rPr kumimoji="0" lang="en-GB" sz="1400" b="1" i="0" u="none" strike="noStrike" kern="0" cap="none" spc="0" normalizeH="0" baseline="0">
                <a:ln>
                  <a:noFill/>
                </a:ln>
                <a:solidFill>
                  <a:srgbClr val="9CBC59"/>
                </a:solidFill>
                <a:effectLst/>
                <a:uLnTx/>
                <a:uFillTx/>
                <a:latin typeface="Arial" pitchFamily="34" charset="0"/>
                <a:cs typeface="Arial" pitchFamily="34" charset="0"/>
              </a:rPr>
              <a:t>)</a:t>
            </a:r>
            <a:endParaRPr kumimoji="0" lang="en-GB" sz="1400" b="0" i="0" u="none" strike="noStrike" kern="0" cap="none" spc="0" normalizeH="0" baseline="0">
              <a:ln>
                <a:noFill/>
              </a:ln>
              <a:solidFill>
                <a:srgbClr val="9CBC59"/>
              </a:solidFill>
              <a:effectLst/>
              <a:uLnTx/>
              <a:uFillTx/>
              <a:latin typeface="Arial" pitchFamily="34" charset="0"/>
              <a:cs typeface="Arial" pitchFamily="34" charset="0"/>
            </a:endParaRPr>
          </a:p>
          <a:p>
            <a:pPr marL="180975" marR="0" lvl="1" indent="-180975" defTabSz="444500" eaLnBrk="1" fontAlgn="auto" latinLnBrk="0" hangingPunct="1">
              <a:lnSpc>
                <a:spcPct val="90000"/>
              </a:lnSpc>
              <a:spcBef>
                <a:spcPts val="0"/>
              </a:spcBef>
              <a:spcAft>
                <a:spcPct val="15000"/>
              </a:spcAft>
              <a:buClrTx/>
              <a:buSzTx/>
              <a:buFont typeface="Arial" pitchFamily="34" charset="0"/>
              <a:buChar char="•"/>
              <a:tabLst/>
              <a:defRPr/>
            </a:pPr>
            <a:r>
              <a:rPr kumimoji="0" lang="ru-RU" sz="1400" b="0"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Коммуникационная стратегия применительно к мерам по АИК</a:t>
            </a:r>
            <a:r>
              <a:rPr kumimoji="0" lang="en-GB" sz="1400" b="0" i="0" u="none" strike="noStrike" kern="0" cap="none" spc="0" normalizeH="0" baseline="0">
                <a:ln>
                  <a:noFill/>
                </a:ln>
                <a:solidFill>
                  <a:prstClr val="black">
                    <a:hueOff val="0"/>
                    <a:satOff val="0"/>
                    <a:lumOff val="0"/>
                    <a:alphaOff val="0"/>
                  </a:prstClr>
                </a:solidFill>
                <a:effectLst/>
                <a:uLnTx/>
                <a:uFillTx/>
                <a:latin typeface="Arial" pitchFamily="34" charset="0"/>
                <a:cs typeface="Arial" pitchFamily="34" charset="0"/>
              </a:rPr>
              <a:t> </a:t>
            </a:r>
            <a:r>
              <a:rPr kumimoji="0" lang="en-GB" sz="1400" b="1" i="0" u="none" strike="noStrike" kern="0" cap="none" spc="0" normalizeH="0" baseline="0">
                <a:ln>
                  <a:noFill/>
                </a:ln>
                <a:solidFill>
                  <a:srgbClr val="9CBC59"/>
                </a:solidFill>
                <a:effectLst/>
                <a:uLnTx/>
                <a:uFillTx/>
                <a:latin typeface="Arial" pitchFamily="34" charset="0"/>
                <a:cs typeface="Arial" pitchFamily="34" charset="0"/>
              </a:rPr>
              <a:t>(</a:t>
            </a:r>
            <a:r>
              <a:rPr kumimoji="0" lang="ru-RU" sz="1400" b="1" i="0" u="none" strike="noStrike" kern="0" cap="none" spc="0" normalizeH="0" baseline="0">
                <a:ln>
                  <a:noFill/>
                </a:ln>
                <a:solidFill>
                  <a:srgbClr val="9CBC59"/>
                </a:solidFill>
                <a:effectLst/>
                <a:uLnTx/>
                <a:uFillTx/>
                <a:latin typeface="Arial" pitchFamily="34" charset="0"/>
                <a:cs typeface="Arial" pitchFamily="34" charset="0"/>
              </a:rPr>
              <a:t>рабочая таблица</a:t>
            </a:r>
            <a:r>
              <a:rPr kumimoji="0" lang="en-GB" sz="1400" b="1" i="0" u="none" strike="noStrike" kern="0" cap="none" spc="0" normalizeH="0" baseline="0">
                <a:ln>
                  <a:noFill/>
                </a:ln>
                <a:solidFill>
                  <a:srgbClr val="9CBC59"/>
                </a:solidFill>
                <a:effectLst/>
                <a:uLnTx/>
                <a:uFillTx/>
                <a:latin typeface="Arial" pitchFamily="34" charset="0"/>
                <a:cs typeface="Arial" pitchFamily="34" charset="0"/>
              </a:rPr>
              <a:t> </a:t>
            </a:r>
            <a:r>
              <a:rPr lang="en-GB" sz="1400" b="1" kern="0">
                <a:solidFill>
                  <a:srgbClr val="9CBC59"/>
                </a:solidFill>
                <a:latin typeface="Arial" pitchFamily="34" charset="0"/>
                <a:cs typeface="Arial" pitchFamily="34" charset="0"/>
              </a:rPr>
              <a:t>4.2</a:t>
            </a:r>
            <a:r>
              <a:rPr kumimoji="0" lang="en-GB" sz="1400" b="1" i="0" u="none" strike="noStrike" kern="0" cap="none" spc="0" normalizeH="0" baseline="0">
                <a:ln>
                  <a:noFill/>
                </a:ln>
                <a:solidFill>
                  <a:srgbClr val="9CBC59"/>
                </a:solidFill>
                <a:effectLst/>
                <a:uLnTx/>
                <a:uFillTx/>
                <a:latin typeface="Arial" pitchFamily="34" charset="0"/>
                <a:cs typeface="Arial" pitchFamily="34" charset="0"/>
              </a:rPr>
              <a:t>)</a:t>
            </a:r>
          </a:p>
        </xdr:txBody>
      </xdr:sp>
      <xdr:sp macro="" textlink="">
        <xdr:nvSpPr>
          <xdr:cNvPr id="18" name="Ellipse 17">
            <a:extLst>
              <a:ext uri="{FF2B5EF4-FFF2-40B4-BE49-F238E27FC236}">
                <a16:creationId xmlns:a16="http://schemas.microsoft.com/office/drawing/2014/main" id="{00000000-0008-0000-0000-000012000000}"/>
              </a:ext>
            </a:extLst>
          </xdr:cNvPr>
          <xdr:cNvSpPr>
            <a:spLocks noChangeArrowheads="1"/>
          </xdr:cNvSpPr>
        </xdr:nvSpPr>
        <xdr:spPr bwMode="auto">
          <a:xfrm>
            <a:off x="975060" y="659705"/>
            <a:ext cx="396000" cy="396000"/>
          </a:xfrm>
          <a:prstGeom prst="ellipse">
            <a:avLst/>
          </a:prstGeom>
          <a:solidFill>
            <a:srgbClr val="9CBC59"/>
          </a:solidFill>
          <a:ln w="25400" algn="ctr">
            <a:solidFill>
              <a:srgbClr val="9CBC59"/>
            </a:solidFill>
            <a:round/>
            <a:headEnd/>
            <a:tailEnd/>
          </a:ln>
        </xdr:spPr>
        <xdr:txBody>
          <a:bodyPr vert="horz" wrap="square" lIns="72000" tIns="0" rIns="0" bIns="0" numCol="1" anchor="ctr" anchorCtr="0" compatLnSpc="1">
            <a:prstTxWarp prst="textNoShape">
              <a:avLst/>
            </a:prstTxWarp>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600" b="1" i="0" u="none" strike="noStrike" kern="0" cap="none" spc="0" normalizeH="0" baseline="0">
                <a:ln>
                  <a:noFill/>
                </a:ln>
                <a:solidFill>
                  <a:srgbClr val="FFFFFF"/>
                </a:solidFill>
                <a:effectLst/>
                <a:uLnTx/>
                <a:uFillTx/>
                <a:latin typeface="Arial" pitchFamily="34" charset="0"/>
              </a:rPr>
              <a:t>1</a:t>
            </a:r>
            <a:endParaRPr kumimoji="0" lang="de-DE" sz="1600" b="0" i="0" u="none" strike="noStrike" kern="0" cap="none" spc="0" normalizeH="0" baseline="0">
              <a:ln>
                <a:noFill/>
              </a:ln>
              <a:solidFill>
                <a:prstClr val="black"/>
              </a:solidFill>
              <a:effectLst/>
              <a:uLnTx/>
              <a:uFillTx/>
              <a:latin typeface="Arial" pitchFamily="34" charset="0"/>
            </a:endParaRPr>
          </a:p>
        </xdr:txBody>
      </xdr:sp>
      <xdr:sp macro="" textlink="">
        <xdr:nvSpPr>
          <xdr:cNvPr id="19" name="Ellipse 18">
            <a:extLst>
              <a:ext uri="{FF2B5EF4-FFF2-40B4-BE49-F238E27FC236}">
                <a16:creationId xmlns:a16="http://schemas.microsoft.com/office/drawing/2014/main" id="{00000000-0008-0000-0000-000013000000}"/>
              </a:ext>
            </a:extLst>
          </xdr:cNvPr>
          <xdr:cNvSpPr>
            <a:spLocks noChangeArrowheads="1"/>
          </xdr:cNvSpPr>
        </xdr:nvSpPr>
        <xdr:spPr bwMode="auto">
          <a:xfrm>
            <a:off x="2478141" y="1527064"/>
            <a:ext cx="396000" cy="396000"/>
          </a:xfrm>
          <a:prstGeom prst="ellipse">
            <a:avLst/>
          </a:prstGeom>
          <a:solidFill>
            <a:srgbClr val="9CBC59"/>
          </a:solidFill>
          <a:ln w="25400" algn="ctr">
            <a:solidFill>
              <a:srgbClr val="9CBC59"/>
            </a:solidFill>
            <a:round/>
            <a:headEnd/>
            <a:tailEnd/>
          </a:ln>
        </xdr:spPr>
        <xdr:txBody>
          <a:bodyPr vert="horz" wrap="square" lIns="72000" tIns="0" rIns="0" bIns="0" numCol="1" anchor="ctr" anchorCtr="0" compatLnSpc="1">
            <a:prstTxWarp prst="textNoShape">
              <a:avLst/>
            </a:prstTxWarp>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600" b="1" i="0" u="none" strike="noStrike" kern="0" cap="none" spc="0" normalizeH="0" baseline="0">
                <a:ln>
                  <a:noFill/>
                </a:ln>
                <a:solidFill>
                  <a:srgbClr val="FFFFFF"/>
                </a:solidFill>
                <a:effectLst/>
                <a:uLnTx/>
                <a:uFillTx/>
                <a:latin typeface="Arial" pitchFamily="34" charset="0"/>
              </a:rPr>
              <a:t>2</a:t>
            </a:r>
            <a:endParaRPr kumimoji="0" lang="de-DE" sz="1600" b="0" i="0" u="none" strike="noStrike" kern="0" cap="none" spc="0" normalizeH="0" baseline="0">
              <a:ln>
                <a:noFill/>
              </a:ln>
              <a:solidFill>
                <a:prstClr val="black"/>
              </a:solidFill>
              <a:effectLst/>
              <a:uLnTx/>
              <a:uFillTx/>
              <a:latin typeface="Arial" pitchFamily="34" charset="0"/>
            </a:endParaRPr>
          </a:p>
        </xdr:txBody>
      </xdr:sp>
      <xdr:sp macro="" textlink="">
        <xdr:nvSpPr>
          <xdr:cNvPr id="20" name="Ellipse 19">
            <a:extLst>
              <a:ext uri="{FF2B5EF4-FFF2-40B4-BE49-F238E27FC236}">
                <a16:creationId xmlns:a16="http://schemas.microsoft.com/office/drawing/2014/main" id="{00000000-0008-0000-0000-000014000000}"/>
              </a:ext>
            </a:extLst>
          </xdr:cNvPr>
          <xdr:cNvSpPr>
            <a:spLocks noChangeArrowheads="1"/>
          </xdr:cNvSpPr>
        </xdr:nvSpPr>
        <xdr:spPr bwMode="auto">
          <a:xfrm>
            <a:off x="3790640" y="2449934"/>
            <a:ext cx="396000" cy="396000"/>
          </a:xfrm>
          <a:prstGeom prst="ellipse">
            <a:avLst/>
          </a:prstGeom>
          <a:solidFill>
            <a:srgbClr val="9CBC59"/>
          </a:solidFill>
          <a:ln w="25400" algn="ctr">
            <a:solidFill>
              <a:srgbClr val="9CBC59"/>
            </a:solidFill>
            <a:round/>
            <a:headEnd/>
            <a:tailEnd/>
          </a:ln>
        </xdr:spPr>
        <xdr:txBody>
          <a:bodyPr vert="horz" wrap="square" lIns="72000" tIns="0" rIns="0" bIns="0" numCol="1" anchor="ctr" anchorCtr="0" compatLnSpc="1">
            <a:prstTxWarp prst="textNoShape">
              <a:avLst/>
            </a:prstTxWarp>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600" b="0" i="0" u="none" strike="noStrike" kern="0" cap="none" spc="0" normalizeH="0" baseline="0">
                <a:ln>
                  <a:noFill/>
                </a:ln>
                <a:solidFill>
                  <a:prstClr val="white"/>
                </a:solidFill>
                <a:effectLst/>
                <a:uLnTx/>
                <a:uFillTx/>
                <a:latin typeface="Arial" pitchFamily="34" charset="0"/>
              </a:rPr>
              <a:t>3</a:t>
            </a:r>
          </a:p>
        </xdr:txBody>
      </xdr:sp>
      <xdr:sp macro="" textlink="">
        <xdr:nvSpPr>
          <xdr:cNvPr id="21" name="Ellipse 20">
            <a:extLst>
              <a:ext uri="{FF2B5EF4-FFF2-40B4-BE49-F238E27FC236}">
                <a16:creationId xmlns:a16="http://schemas.microsoft.com/office/drawing/2014/main" id="{00000000-0008-0000-0000-000015000000}"/>
              </a:ext>
            </a:extLst>
          </xdr:cNvPr>
          <xdr:cNvSpPr>
            <a:spLocks noChangeArrowheads="1"/>
          </xdr:cNvSpPr>
        </xdr:nvSpPr>
        <xdr:spPr bwMode="auto">
          <a:xfrm>
            <a:off x="5276136" y="4312303"/>
            <a:ext cx="396000" cy="396000"/>
          </a:xfrm>
          <a:prstGeom prst="ellipse">
            <a:avLst/>
          </a:prstGeom>
          <a:solidFill>
            <a:srgbClr val="9CBC59"/>
          </a:solidFill>
          <a:ln w="25400" algn="ctr">
            <a:solidFill>
              <a:srgbClr val="9CBC59"/>
            </a:solidFill>
            <a:round/>
            <a:headEnd/>
            <a:tailEnd/>
          </a:ln>
        </xdr:spPr>
        <xdr:txBody>
          <a:bodyPr vert="horz" wrap="square" lIns="72000" tIns="0" rIns="0" bIns="0" numCol="1" anchor="ctr" anchorCtr="0" compatLnSpc="1">
            <a:prstTxWarp prst="textNoShape">
              <a:avLst/>
            </a:prstTxWarp>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600" b="0" i="0" u="none" strike="noStrike" kern="0" cap="none" spc="0" normalizeH="0" baseline="0">
                <a:ln>
                  <a:noFill/>
                </a:ln>
                <a:solidFill>
                  <a:prstClr val="white"/>
                </a:solidFill>
                <a:effectLst/>
                <a:uLnTx/>
                <a:uFillTx/>
                <a:latin typeface="Arial" pitchFamily="34" charset="0"/>
              </a:rPr>
              <a:t>4</a:t>
            </a:r>
          </a:p>
        </xdr:txBody>
      </xdr:sp>
      <xdr:sp macro="" textlink="">
        <xdr:nvSpPr>
          <xdr:cNvPr id="22" name="Freihandform 21">
            <a:extLst>
              <a:ext uri="{FF2B5EF4-FFF2-40B4-BE49-F238E27FC236}">
                <a16:creationId xmlns:a16="http://schemas.microsoft.com/office/drawing/2014/main" id="{00000000-0008-0000-0000-000016000000}"/>
              </a:ext>
            </a:extLst>
          </xdr:cNvPr>
          <xdr:cNvSpPr/>
        </xdr:nvSpPr>
        <xdr:spPr>
          <a:xfrm>
            <a:off x="2889031" y="3490227"/>
            <a:ext cx="1087161" cy="740916"/>
          </a:xfrm>
          <a:custGeom>
            <a:avLst/>
            <a:gdLst>
              <a:gd name="connsiteX0" fmla="*/ 0 w 1264152"/>
              <a:gd name="connsiteY0" fmla="*/ 119494 h 716821"/>
              <a:gd name="connsiteX1" fmla="*/ 119494 w 1264152"/>
              <a:gd name="connsiteY1" fmla="*/ 0 h 716821"/>
              <a:gd name="connsiteX2" fmla="*/ 1144658 w 1264152"/>
              <a:gd name="connsiteY2" fmla="*/ 0 h 716821"/>
              <a:gd name="connsiteX3" fmla="*/ 1264152 w 1264152"/>
              <a:gd name="connsiteY3" fmla="*/ 119494 h 716821"/>
              <a:gd name="connsiteX4" fmla="*/ 1264152 w 1264152"/>
              <a:gd name="connsiteY4" fmla="*/ 597327 h 716821"/>
              <a:gd name="connsiteX5" fmla="*/ 1144658 w 1264152"/>
              <a:gd name="connsiteY5" fmla="*/ 716821 h 716821"/>
              <a:gd name="connsiteX6" fmla="*/ 119494 w 1264152"/>
              <a:gd name="connsiteY6" fmla="*/ 716821 h 716821"/>
              <a:gd name="connsiteX7" fmla="*/ 0 w 1264152"/>
              <a:gd name="connsiteY7" fmla="*/ 597327 h 716821"/>
              <a:gd name="connsiteX8" fmla="*/ 0 w 1264152"/>
              <a:gd name="connsiteY8" fmla="*/ 119494 h 7168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64152" h="716821">
                <a:moveTo>
                  <a:pt x="0" y="119494"/>
                </a:moveTo>
                <a:cubicBezTo>
                  <a:pt x="0" y="53499"/>
                  <a:pt x="53499" y="0"/>
                  <a:pt x="119494" y="0"/>
                </a:cubicBezTo>
                <a:lnTo>
                  <a:pt x="1144658" y="0"/>
                </a:lnTo>
                <a:cubicBezTo>
                  <a:pt x="1210653" y="0"/>
                  <a:pt x="1264152" y="53499"/>
                  <a:pt x="1264152" y="119494"/>
                </a:cubicBezTo>
                <a:lnTo>
                  <a:pt x="1264152" y="597327"/>
                </a:lnTo>
                <a:cubicBezTo>
                  <a:pt x="1264152" y="663322"/>
                  <a:pt x="1210653" y="716821"/>
                  <a:pt x="1144658" y="716821"/>
                </a:cubicBezTo>
                <a:lnTo>
                  <a:pt x="119494" y="716821"/>
                </a:lnTo>
                <a:cubicBezTo>
                  <a:pt x="53499" y="716821"/>
                  <a:pt x="0" y="663322"/>
                  <a:pt x="0" y="597327"/>
                </a:cubicBezTo>
                <a:lnTo>
                  <a:pt x="0" y="119494"/>
                </a:lnTo>
                <a:close/>
              </a:path>
            </a:pathLst>
          </a:custGeom>
          <a:solidFill>
            <a:sysClr val="window" lastClr="FFFFFF">
              <a:hueOff val="0"/>
              <a:satOff val="0"/>
              <a:lumOff val="0"/>
              <a:alphaOff val="0"/>
            </a:sysClr>
          </a:solidFill>
          <a:ln w="25400" cap="flat" cmpd="sng" algn="ctr">
            <a:solidFill>
              <a:srgbClr val="9CBC59"/>
            </a:solidFill>
            <a:prstDash val="solid"/>
          </a:ln>
          <a:effectLst>
            <a:outerShdw blurRad="40000" dist="20000" dir="5400000" rotWithShape="0">
              <a:srgbClr val="000000">
                <a:alpha val="38000"/>
              </a:srgbClr>
            </a:outerShdw>
          </a:effectLst>
        </xdr:spPr>
        <xdr:txBody>
          <a:bodyPr spcFirstLastPara="0" vert="horz" wrap="square" lIns="80719" tIns="80719" rIns="80719" bIns="80719" numCol="1" spcCol="1270" anchor="t" anchorCtr="0">
            <a:no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pPr marL="0" marR="0" lvl="0" indent="0" algn="ctr" defTabSz="533400" eaLnBrk="1" fontAlgn="auto" latinLnBrk="0" hangingPunct="1">
              <a:lnSpc>
                <a:spcPct val="90000"/>
              </a:lnSpc>
              <a:spcBef>
                <a:spcPts val="0"/>
              </a:spcBef>
              <a:spcAft>
                <a:spcPct val="35000"/>
              </a:spcAft>
              <a:buClrTx/>
              <a:buSzTx/>
              <a:buFontTx/>
              <a:buNone/>
              <a:tabLst/>
              <a:defRPr/>
            </a:pPr>
            <a:r>
              <a:rPr lang="ru-RU" sz="1200" b="1" kern="0">
                <a:solidFill>
                  <a:prstClr val="black">
                    <a:hueOff val="0"/>
                    <a:satOff val="0"/>
                    <a:lumOff val="0"/>
                    <a:alphaOff val="0"/>
                  </a:prstClr>
                </a:solidFill>
                <a:latin typeface="Arial" pitchFamily="34" charset="0"/>
                <a:cs typeface="Arial" pitchFamily="34" charset="0"/>
              </a:rPr>
              <a:t>Анализ затрат и выгод</a:t>
            </a:r>
            <a:endParaRPr lang="en-GB" sz="1200" b="1" kern="0">
              <a:solidFill>
                <a:prstClr val="black">
                  <a:hueOff val="0"/>
                  <a:satOff val="0"/>
                  <a:lumOff val="0"/>
                  <a:alphaOff val="0"/>
                </a:prstClr>
              </a:solidFill>
              <a:latin typeface="Arial" pitchFamily="34" charset="0"/>
              <a:cs typeface="Arial"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xdr:colOff>
      <xdr:row>3</xdr:row>
      <xdr:rowOff>38100</xdr:rowOff>
    </xdr:from>
    <xdr:to>
      <xdr:col>1</xdr:col>
      <xdr:colOff>647700</xdr:colOff>
      <xdr:row>4</xdr:row>
      <xdr:rowOff>167640</xdr:rowOff>
    </xdr:to>
    <xdr:pic>
      <xdr:nvPicPr>
        <xdr:cNvPr id="31792" name="Picture 1">
          <a:extLst>
            <a:ext uri="{FF2B5EF4-FFF2-40B4-BE49-F238E27FC236}">
              <a16:creationId xmlns:a16="http://schemas.microsoft.com/office/drawing/2014/main" id="{00000000-0008-0000-0100-000030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1859280"/>
          <a:ext cx="6248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8</xdr:row>
      <xdr:rowOff>22860</xdr:rowOff>
    </xdr:from>
    <xdr:to>
      <xdr:col>1</xdr:col>
      <xdr:colOff>647700</xdr:colOff>
      <xdr:row>9</xdr:row>
      <xdr:rowOff>137160</xdr:rowOff>
    </xdr:to>
    <xdr:pic>
      <xdr:nvPicPr>
        <xdr:cNvPr id="31793" name="Picture 2">
          <a:extLst>
            <a:ext uri="{FF2B5EF4-FFF2-40B4-BE49-F238E27FC236}">
              <a16:creationId xmlns:a16="http://schemas.microsoft.com/office/drawing/2014/main" id="{00000000-0008-0000-0100-0000317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060" y="4701540"/>
          <a:ext cx="609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22860</xdr:colOff>
      <xdr:row>16</xdr:row>
      <xdr:rowOff>41910</xdr:rowOff>
    </xdr:from>
    <xdr:to>
      <xdr:col>1</xdr:col>
      <xdr:colOff>662940</xdr:colOff>
      <xdr:row>17</xdr:row>
      <xdr:rowOff>171450</xdr:rowOff>
    </xdr:to>
    <xdr:pic>
      <xdr:nvPicPr>
        <xdr:cNvPr id="31794" name="Picture 3">
          <a:extLst>
            <a:ext uri="{FF2B5EF4-FFF2-40B4-BE49-F238E27FC236}">
              <a16:creationId xmlns:a16="http://schemas.microsoft.com/office/drawing/2014/main" id="{00000000-0008-0000-0100-0000327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010" y="9290685"/>
          <a:ext cx="64008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12</xdr:row>
      <xdr:rowOff>38100</xdr:rowOff>
    </xdr:from>
    <xdr:to>
      <xdr:col>1</xdr:col>
      <xdr:colOff>662940</xdr:colOff>
      <xdr:row>13</xdr:row>
      <xdr:rowOff>129540</xdr:rowOff>
    </xdr:to>
    <xdr:pic>
      <xdr:nvPicPr>
        <xdr:cNvPr id="31795" name="Picture 4">
          <a:extLst>
            <a:ext uri="{FF2B5EF4-FFF2-40B4-BE49-F238E27FC236}">
              <a16:creationId xmlns:a16="http://schemas.microsoft.com/office/drawing/2014/main" id="{00000000-0008-0000-0100-0000337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0060" y="7002780"/>
          <a:ext cx="62484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45720</xdr:colOff>
      <xdr:row>21</xdr:row>
      <xdr:rowOff>22860</xdr:rowOff>
    </xdr:from>
    <xdr:to>
      <xdr:col>1</xdr:col>
      <xdr:colOff>647700</xdr:colOff>
      <xdr:row>22</xdr:row>
      <xdr:rowOff>137160</xdr:rowOff>
    </xdr:to>
    <xdr:pic>
      <xdr:nvPicPr>
        <xdr:cNvPr id="31796" name="Picture 5">
          <a:extLst>
            <a:ext uri="{FF2B5EF4-FFF2-40B4-BE49-F238E27FC236}">
              <a16:creationId xmlns:a16="http://schemas.microsoft.com/office/drawing/2014/main" id="{00000000-0008-0000-0100-0000347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 y="12131040"/>
          <a:ext cx="6019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114300</xdr:colOff>
      <xdr:row>25</xdr:row>
      <xdr:rowOff>22860</xdr:rowOff>
    </xdr:from>
    <xdr:to>
      <xdr:col>1</xdr:col>
      <xdr:colOff>571500</xdr:colOff>
      <xdr:row>26</xdr:row>
      <xdr:rowOff>137160</xdr:rowOff>
    </xdr:to>
    <xdr:pic>
      <xdr:nvPicPr>
        <xdr:cNvPr id="31797" name="Picture 6">
          <a:extLst>
            <a:ext uri="{FF2B5EF4-FFF2-40B4-BE49-F238E27FC236}">
              <a16:creationId xmlns:a16="http://schemas.microsoft.com/office/drawing/2014/main" id="{00000000-0008-0000-0100-0000357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r="54054"/>
        <a:stretch>
          <a:fillRect/>
        </a:stretch>
      </xdr:blipFill>
      <xdr:spPr bwMode="auto">
        <a:xfrm>
          <a:off x="556260" y="14417040"/>
          <a:ext cx="457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91440</xdr:colOff>
      <xdr:row>29</xdr:row>
      <xdr:rowOff>22860</xdr:rowOff>
    </xdr:from>
    <xdr:to>
      <xdr:col>1</xdr:col>
      <xdr:colOff>579120</xdr:colOff>
      <xdr:row>30</xdr:row>
      <xdr:rowOff>152400</xdr:rowOff>
    </xdr:to>
    <xdr:pic>
      <xdr:nvPicPr>
        <xdr:cNvPr id="31798" name="Picture 6">
          <a:extLst>
            <a:ext uri="{FF2B5EF4-FFF2-40B4-BE49-F238E27FC236}">
              <a16:creationId xmlns:a16="http://schemas.microsoft.com/office/drawing/2014/main" id="{00000000-0008-0000-0100-0000367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40540"/>
        <a:stretch>
          <a:fillRect/>
        </a:stretch>
      </xdr:blipFill>
      <xdr:spPr bwMode="auto">
        <a:xfrm>
          <a:off x="533400" y="16703040"/>
          <a:ext cx="48768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121920</xdr:colOff>
      <xdr:row>19</xdr:row>
      <xdr:rowOff>15240</xdr:rowOff>
    </xdr:from>
    <xdr:to>
      <xdr:col>5</xdr:col>
      <xdr:colOff>0</xdr:colOff>
      <xdr:row>19</xdr:row>
      <xdr:rowOff>15240</xdr:rowOff>
    </xdr:to>
    <xdr:sp macro="" textlink="">
      <xdr:nvSpPr>
        <xdr:cNvPr id="70741" name="CheckBox52" hidden="1">
          <a:extLst>
            <a:ext uri="{FF2B5EF4-FFF2-40B4-BE49-F238E27FC236}">
              <a16:creationId xmlns:a16="http://schemas.microsoft.com/office/drawing/2014/main" id="{00000000-0008-0000-0700-000055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42" name="CheckBox55" hidden="1">
          <a:extLst>
            <a:ext uri="{FF2B5EF4-FFF2-40B4-BE49-F238E27FC236}">
              <a16:creationId xmlns:a16="http://schemas.microsoft.com/office/drawing/2014/main" id="{00000000-0008-0000-0700-000056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43" name="CheckBox40" hidden="1">
          <a:extLst>
            <a:ext uri="{FF2B5EF4-FFF2-40B4-BE49-F238E27FC236}">
              <a16:creationId xmlns:a16="http://schemas.microsoft.com/office/drawing/2014/main" id="{00000000-0008-0000-0700-000057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44" name="CheckBox41" hidden="1">
          <a:extLst>
            <a:ext uri="{FF2B5EF4-FFF2-40B4-BE49-F238E27FC236}">
              <a16:creationId xmlns:a16="http://schemas.microsoft.com/office/drawing/2014/main" id="{00000000-0008-0000-0700-000058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45" name="CheckBox42" hidden="1">
          <a:extLst>
            <a:ext uri="{FF2B5EF4-FFF2-40B4-BE49-F238E27FC236}">
              <a16:creationId xmlns:a16="http://schemas.microsoft.com/office/drawing/2014/main" id="{00000000-0008-0000-0700-000059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46" name="CheckBox43" hidden="1">
          <a:extLst>
            <a:ext uri="{FF2B5EF4-FFF2-40B4-BE49-F238E27FC236}">
              <a16:creationId xmlns:a16="http://schemas.microsoft.com/office/drawing/2014/main" id="{00000000-0008-0000-0700-00005A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47" name="CheckBox44" hidden="1">
          <a:extLst>
            <a:ext uri="{FF2B5EF4-FFF2-40B4-BE49-F238E27FC236}">
              <a16:creationId xmlns:a16="http://schemas.microsoft.com/office/drawing/2014/main" id="{00000000-0008-0000-0700-00005B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48" name="CheckBox45" hidden="1">
          <a:extLst>
            <a:ext uri="{FF2B5EF4-FFF2-40B4-BE49-F238E27FC236}">
              <a16:creationId xmlns:a16="http://schemas.microsoft.com/office/drawing/2014/main" id="{00000000-0008-0000-0700-00005C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49" name="CheckBox46" hidden="1">
          <a:extLst>
            <a:ext uri="{FF2B5EF4-FFF2-40B4-BE49-F238E27FC236}">
              <a16:creationId xmlns:a16="http://schemas.microsoft.com/office/drawing/2014/main" id="{00000000-0008-0000-0700-00005D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50" name="CheckBox47" hidden="1">
          <a:extLst>
            <a:ext uri="{FF2B5EF4-FFF2-40B4-BE49-F238E27FC236}">
              <a16:creationId xmlns:a16="http://schemas.microsoft.com/office/drawing/2014/main" id="{00000000-0008-0000-0700-00005E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51" name="CheckBox48" hidden="1">
          <a:extLst>
            <a:ext uri="{FF2B5EF4-FFF2-40B4-BE49-F238E27FC236}">
              <a16:creationId xmlns:a16="http://schemas.microsoft.com/office/drawing/2014/main" id="{00000000-0008-0000-0700-00005F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52" name="CheckBox49" hidden="1">
          <a:extLst>
            <a:ext uri="{FF2B5EF4-FFF2-40B4-BE49-F238E27FC236}">
              <a16:creationId xmlns:a16="http://schemas.microsoft.com/office/drawing/2014/main" id="{00000000-0008-0000-0700-000060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53" name="CheckBox50" hidden="1">
          <a:extLst>
            <a:ext uri="{FF2B5EF4-FFF2-40B4-BE49-F238E27FC236}">
              <a16:creationId xmlns:a16="http://schemas.microsoft.com/office/drawing/2014/main" id="{00000000-0008-0000-0700-000061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54" name="CheckBox51" hidden="1">
          <a:extLst>
            <a:ext uri="{FF2B5EF4-FFF2-40B4-BE49-F238E27FC236}">
              <a16:creationId xmlns:a16="http://schemas.microsoft.com/office/drawing/2014/main" id="{00000000-0008-0000-0700-000062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55" name="CheckBox53" hidden="1">
          <a:extLst>
            <a:ext uri="{FF2B5EF4-FFF2-40B4-BE49-F238E27FC236}">
              <a16:creationId xmlns:a16="http://schemas.microsoft.com/office/drawing/2014/main" id="{00000000-0008-0000-0700-000063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56" name="CheckBox54" hidden="1">
          <a:extLst>
            <a:ext uri="{FF2B5EF4-FFF2-40B4-BE49-F238E27FC236}">
              <a16:creationId xmlns:a16="http://schemas.microsoft.com/office/drawing/2014/main" id="{00000000-0008-0000-0700-000064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57" name="CheckBox56" hidden="1">
          <a:extLst>
            <a:ext uri="{FF2B5EF4-FFF2-40B4-BE49-F238E27FC236}">
              <a16:creationId xmlns:a16="http://schemas.microsoft.com/office/drawing/2014/main" id="{00000000-0008-0000-0700-000065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58" name="CheckBox57" hidden="1">
          <a:extLst>
            <a:ext uri="{FF2B5EF4-FFF2-40B4-BE49-F238E27FC236}">
              <a16:creationId xmlns:a16="http://schemas.microsoft.com/office/drawing/2014/main" id="{00000000-0008-0000-0700-000066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59" name="CheckBox64" hidden="1">
          <a:extLst>
            <a:ext uri="{FF2B5EF4-FFF2-40B4-BE49-F238E27FC236}">
              <a16:creationId xmlns:a16="http://schemas.microsoft.com/office/drawing/2014/main" id="{00000000-0008-0000-0700-000067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60" name="CheckBox65" hidden="1">
          <a:extLst>
            <a:ext uri="{FF2B5EF4-FFF2-40B4-BE49-F238E27FC236}">
              <a16:creationId xmlns:a16="http://schemas.microsoft.com/office/drawing/2014/main" id="{00000000-0008-0000-0700-000068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61" name="CheckBox66" hidden="1">
          <a:extLst>
            <a:ext uri="{FF2B5EF4-FFF2-40B4-BE49-F238E27FC236}">
              <a16:creationId xmlns:a16="http://schemas.microsoft.com/office/drawing/2014/main" id="{00000000-0008-0000-0700-000069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62" name="CheckBox67" hidden="1">
          <a:extLst>
            <a:ext uri="{FF2B5EF4-FFF2-40B4-BE49-F238E27FC236}">
              <a16:creationId xmlns:a16="http://schemas.microsoft.com/office/drawing/2014/main" id="{00000000-0008-0000-0700-00006A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63" name="CheckBox68" hidden="1">
          <a:extLst>
            <a:ext uri="{FF2B5EF4-FFF2-40B4-BE49-F238E27FC236}">
              <a16:creationId xmlns:a16="http://schemas.microsoft.com/office/drawing/2014/main" id="{00000000-0008-0000-0700-00006B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64" name="CheckBox69" hidden="1">
          <a:extLst>
            <a:ext uri="{FF2B5EF4-FFF2-40B4-BE49-F238E27FC236}">
              <a16:creationId xmlns:a16="http://schemas.microsoft.com/office/drawing/2014/main" id="{00000000-0008-0000-0700-00006C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65" name="CheckBox70" hidden="1">
          <a:extLst>
            <a:ext uri="{FF2B5EF4-FFF2-40B4-BE49-F238E27FC236}">
              <a16:creationId xmlns:a16="http://schemas.microsoft.com/office/drawing/2014/main" id="{00000000-0008-0000-0700-00006D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66" name="CheckBox71" hidden="1">
          <a:extLst>
            <a:ext uri="{FF2B5EF4-FFF2-40B4-BE49-F238E27FC236}">
              <a16:creationId xmlns:a16="http://schemas.microsoft.com/office/drawing/2014/main" id="{00000000-0008-0000-0700-00006E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67" name="CheckBox72" hidden="1">
          <a:extLst>
            <a:ext uri="{FF2B5EF4-FFF2-40B4-BE49-F238E27FC236}">
              <a16:creationId xmlns:a16="http://schemas.microsoft.com/office/drawing/2014/main" id="{00000000-0008-0000-0700-00006F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68" name="CheckBox73" hidden="1">
          <a:extLst>
            <a:ext uri="{FF2B5EF4-FFF2-40B4-BE49-F238E27FC236}">
              <a16:creationId xmlns:a16="http://schemas.microsoft.com/office/drawing/2014/main" id="{00000000-0008-0000-0700-000070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69" name="CheckBox74" hidden="1">
          <a:extLst>
            <a:ext uri="{FF2B5EF4-FFF2-40B4-BE49-F238E27FC236}">
              <a16:creationId xmlns:a16="http://schemas.microsoft.com/office/drawing/2014/main" id="{00000000-0008-0000-0700-000071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70" name="CheckBox75" hidden="1">
          <a:extLst>
            <a:ext uri="{FF2B5EF4-FFF2-40B4-BE49-F238E27FC236}">
              <a16:creationId xmlns:a16="http://schemas.microsoft.com/office/drawing/2014/main" id="{00000000-0008-0000-0700-000072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71" name="CheckBox76" hidden="1">
          <a:extLst>
            <a:ext uri="{FF2B5EF4-FFF2-40B4-BE49-F238E27FC236}">
              <a16:creationId xmlns:a16="http://schemas.microsoft.com/office/drawing/2014/main" id="{00000000-0008-0000-0700-000073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72" name="CheckBox77" hidden="1">
          <a:extLst>
            <a:ext uri="{FF2B5EF4-FFF2-40B4-BE49-F238E27FC236}">
              <a16:creationId xmlns:a16="http://schemas.microsoft.com/office/drawing/2014/main" id="{00000000-0008-0000-0700-000074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73" name="CheckBox78" hidden="1">
          <a:extLst>
            <a:ext uri="{FF2B5EF4-FFF2-40B4-BE49-F238E27FC236}">
              <a16:creationId xmlns:a16="http://schemas.microsoft.com/office/drawing/2014/main" id="{00000000-0008-0000-0700-000075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74" name="CheckBox79" hidden="1">
          <a:extLst>
            <a:ext uri="{FF2B5EF4-FFF2-40B4-BE49-F238E27FC236}">
              <a16:creationId xmlns:a16="http://schemas.microsoft.com/office/drawing/2014/main" id="{00000000-0008-0000-0700-000076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75" name="CheckBox80" hidden="1">
          <a:extLst>
            <a:ext uri="{FF2B5EF4-FFF2-40B4-BE49-F238E27FC236}">
              <a16:creationId xmlns:a16="http://schemas.microsoft.com/office/drawing/2014/main" id="{00000000-0008-0000-0700-000077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76" name="CheckBox81" hidden="1">
          <a:extLst>
            <a:ext uri="{FF2B5EF4-FFF2-40B4-BE49-F238E27FC236}">
              <a16:creationId xmlns:a16="http://schemas.microsoft.com/office/drawing/2014/main" id="{00000000-0008-0000-0700-000078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77" name="CheckBox82" hidden="1">
          <a:extLst>
            <a:ext uri="{FF2B5EF4-FFF2-40B4-BE49-F238E27FC236}">
              <a16:creationId xmlns:a16="http://schemas.microsoft.com/office/drawing/2014/main" id="{00000000-0008-0000-0700-000079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78" name="CheckBox83" hidden="1">
          <a:extLst>
            <a:ext uri="{FF2B5EF4-FFF2-40B4-BE49-F238E27FC236}">
              <a16:creationId xmlns:a16="http://schemas.microsoft.com/office/drawing/2014/main" id="{00000000-0008-0000-0700-00007A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79" name="CheckBox84" hidden="1">
          <a:extLst>
            <a:ext uri="{FF2B5EF4-FFF2-40B4-BE49-F238E27FC236}">
              <a16:creationId xmlns:a16="http://schemas.microsoft.com/office/drawing/2014/main" id="{00000000-0008-0000-0700-00007B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80" name="CheckBox85" hidden="1">
          <a:extLst>
            <a:ext uri="{FF2B5EF4-FFF2-40B4-BE49-F238E27FC236}">
              <a16:creationId xmlns:a16="http://schemas.microsoft.com/office/drawing/2014/main" id="{00000000-0008-0000-0700-00007C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81" name="CheckBox86" hidden="1">
          <a:extLst>
            <a:ext uri="{FF2B5EF4-FFF2-40B4-BE49-F238E27FC236}">
              <a16:creationId xmlns:a16="http://schemas.microsoft.com/office/drawing/2014/main" id="{00000000-0008-0000-0700-00007D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82" name="CheckBox87" hidden="1">
          <a:extLst>
            <a:ext uri="{FF2B5EF4-FFF2-40B4-BE49-F238E27FC236}">
              <a16:creationId xmlns:a16="http://schemas.microsoft.com/office/drawing/2014/main" id="{00000000-0008-0000-0700-00007E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83" name="CheckBox88" hidden="1">
          <a:extLst>
            <a:ext uri="{FF2B5EF4-FFF2-40B4-BE49-F238E27FC236}">
              <a16:creationId xmlns:a16="http://schemas.microsoft.com/office/drawing/2014/main" id="{00000000-0008-0000-0700-00007F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84" name="CheckBox89" hidden="1">
          <a:extLst>
            <a:ext uri="{FF2B5EF4-FFF2-40B4-BE49-F238E27FC236}">
              <a16:creationId xmlns:a16="http://schemas.microsoft.com/office/drawing/2014/main" id="{00000000-0008-0000-0700-000080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85" name="CheckBox90" hidden="1">
          <a:extLst>
            <a:ext uri="{FF2B5EF4-FFF2-40B4-BE49-F238E27FC236}">
              <a16:creationId xmlns:a16="http://schemas.microsoft.com/office/drawing/2014/main" id="{00000000-0008-0000-0700-000081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86" name="CheckBox91" hidden="1">
          <a:extLst>
            <a:ext uri="{FF2B5EF4-FFF2-40B4-BE49-F238E27FC236}">
              <a16:creationId xmlns:a16="http://schemas.microsoft.com/office/drawing/2014/main" id="{00000000-0008-0000-0700-000082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87" name="CheckBox92" hidden="1">
          <a:extLst>
            <a:ext uri="{FF2B5EF4-FFF2-40B4-BE49-F238E27FC236}">
              <a16:creationId xmlns:a16="http://schemas.microsoft.com/office/drawing/2014/main" id="{00000000-0008-0000-0700-000083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88" name="CheckBox93" hidden="1">
          <a:extLst>
            <a:ext uri="{FF2B5EF4-FFF2-40B4-BE49-F238E27FC236}">
              <a16:creationId xmlns:a16="http://schemas.microsoft.com/office/drawing/2014/main" id="{00000000-0008-0000-0700-000084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89" name="CheckBox94" hidden="1">
          <a:extLst>
            <a:ext uri="{FF2B5EF4-FFF2-40B4-BE49-F238E27FC236}">
              <a16:creationId xmlns:a16="http://schemas.microsoft.com/office/drawing/2014/main" id="{00000000-0008-0000-0700-000085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90" name="CheckBox95" hidden="1">
          <a:extLst>
            <a:ext uri="{FF2B5EF4-FFF2-40B4-BE49-F238E27FC236}">
              <a16:creationId xmlns:a16="http://schemas.microsoft.com/office/drawing/2014/main" id="{00000000-0008-0000-0700-000086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91" name="CheckBox96" hidden="1">
          <a:extLst>
            <a:ext uri="{FF2B5EF4-FFF2-40B4-BE49-F238E27FC236}">
              <a16:creationId xmlns:a16="http://schemas.microsoft.com/office/drawing/2014/main" id="{00000000-0008-0000-0700-000087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92" name="CheckBox97" hidden="1">
          <a:extLst>
            <a:ext uri="{FF2B5EF4-FFF2-40B4-BE49-F238E27FC236}">
              <a16:creationId xmlns:a16="http://schemas.microsoft.com/office/drawing/2014/main" id="{00000000-0008-0000-0700-000088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93" name="CheckBox98" hidden="1">
          <a:extLst>
            <a:ext uri="{FF2B5EF4-FFF2-40B4-BE49-F238E27FC236}">
              <a16:creationId xmlns:a16="http://schemas.microsoft.com/office/drawing/2014/main" id="{00000000-0008-0000-0700-000089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94" name="CheckBox99" hidden="1">
          <a:extLst>
            <a:ext uri="{FF2B5EF4-FFF2-40B4-BE49-F238E27FC236}">
              <a16:creationId xmlns:a16="http://schemas.microsoft.com/office/drawing/2014/main" id="{00000000-0008-0000-0700-00008A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95" name="CheckBox100" hidden="1">
          <a:extLst>
            <a:ext uri="{FF2B5EF4-FFF2-40B4-BE49-F238E27FC236}">
              <a16:creationId xmlns:a16="http://schemas.microsoft.com/office/drawing/2014/main" id="{00000000-0008-0000-0700-00008B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96" name="CheckBox101" hidden="1">
          <a:extLst>
            <a:ext uri="{FF2B5EF4-FFF2-40B4-BE49-F238E27FC236}">
              <a16:creationId xmlns:a16="http://schemas.microsoft.com/office/drawing/2014/main" id="{00000000-0008-0000-0700-00008C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797" name="CheckBox102" hidden="1">
          <a:extLst>
            <a:ext uri="{FF2B5EF4-FFF2-40B4-BE49-F238E27FC236}">
              <a16:creationId xmlns:a16="http://schemas.microsoft.com/office/drawing/2014/main" id="{00000000-0008-0000-0700-00008D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798" name="CheckBox103" hidden="1">
          <a:extLst>
            <a:ext uri="{FF2B5EF4-FFF2-40B4-BE49-F238E27FC236}">
              <a16:creationId xmlns:a16="http://schemas.microsoft.com/office/drawing/2014/main" id="{00000000-0008-0000-0700-00008E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799" name="CheckBox104" hidden="1">
          <a:extLst>
            <a:ext uri="{FF2B5EF4-FFF2-40B4-BE49-F238E27FC236}">
              <a16:creationId xmlns:a16="http://schemas.microsoft.com/office/drawing/2014/main" id="{00000000-0008-0000-0700-00008F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00" name="CheckBox105" hidden="1">
          <a:extLst>
            <a:ext uri="{FF2B5EF4-FFF2-40B4-BE49-F238E27FC236}">
              <a16:creationId xmlns:a16="http://schemas.microsoft.com/office/drawing/2014/main" id="{00000000-0008-0000-0700-000090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01" name="CheckBox106" hidden="1">
          <a:extLst>
            <a:ext uri="{FF2B5EF4-FFF2-40B4-BE49-F238E27FC236}">
              <a16:creationId xmlns:a16="http://schemas.microsoft.com/office/drawing/2014/main" id="{00000000-0008-0000-0700-000091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02" name="CheckBox107" hidden="1">
          <a:extLst>
            <a:ext uri="{FF2B5EF4-FFF2-40B4-BE49-F238E27FC236}">
              <a16:creationId xmlns:a16="http://schemas.microsoft.com/office/drawing/2014/main" id="{00000000-0008-0000-0700-000092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03" name="CheckBox108" hidden="1">
          <a:extLst>
            <a:ext uri="{FF2B5EF4-FFF2-40B4-BE49-F238E27FC236}">
              <a16:creationId xmlns:a16="http://schemas.microsoft.com/office/drawing/2014/main" id="{00000000-0008-0000-0700-000093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04" name="CheckBox109" hidden="1">
          <a:extLst>
            <a:ext uri="{FF2B5EF4-FFF2-40B4-BE49-F238E27FC236}">
              <a16:creationId xmlns:a16="http://schemas.microsoft.com/office/drawing/2014/main" id="{00000000-0008-0000-0700-000094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05" name="CheckBox110" hidden="1">
          <a:extLst>
            <a:ext uri="{FF2B5EF4-FFF2-40B4-BE49-F238E27FC236}">
              <a16:creationId xmlns:a16="http://schemas.microsoft.com/office/drawing/2014/main" id="{00000000-0008-0000-0700-000095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06" name="CheckBox111" hidden="1">
          <a:extLst>
            <a:ext uri="{FF2B5EF4-FFF2-40B4-BE49-F238E27FC236}">
              <a16:creationId xmlns:a16="http://schemas.microsoft.com/office/drawing/2014/main" id="{00000000-0008-0000-0700-000096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07" name="CheckBox112" hidden="1">
          <a:extLst>
            <a:ext uri="{FF2B5EF4-FFF2-40B4-BE49-F238E27FC236}">
              <a16:creationId xmlns:a16="http://schemas.microsoft.com/office/drawing/2014/main" id="{00000000-0008-0000-0700-000097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08" name="CheckBox113" hidden="1">
          <a:extLst>
            <a:ext uri="{FF2B5EF4-FFF2-40B4-BE49-F238E27FC236}">
              <a16:creationId xmlns:a16="http://schemas.microsoft.com/office/drawing/2014/main" id="{00000000-0008-0000-0700-000098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09" name="CheckBox114" hidden="1">
          <a:extLst>
            <a:ext uri="{FF2B5EF4-FFF2-40B4-BE49-F238E27FC236}">
              <a16:creationId xmlns:a16="http://schemas.microsoft.com/office/drawing/2014/main" id="{00000000-0008-0000-0700-000099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10" name="CheckBox115" hidden="1">
          <a:extLst>
            <a:ext uri="{FF2B5EF4-FFF2-40B4-BE49-F238E27FC236}">
              <a16:creationId xmlns:a16="http://schemas.microsoft.com/office/drawing/2014/main" id="{00000000-0008-0000-0700-00009A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11" name="CheckBox116" hidden="1">
          <a:extLst>
            <a:ext uri="{FF2B5EF4-FFF2-40B4-BE49-F238E27FC236}">
              <a16:creationId xmlns:a16="http://schemas.microsoft.com/office/drawing/2014/main" id="{00000000-0008-0000-0700-00009B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12" name="CheckBox117" hidden="1">
          <a:extLst>
            <a:ext uri="{FF2B5EF4-FFF2-40B4-BE49-F238E27FC236}">
              <a16:creationId xmlns:a16="http://schemas.microsoft.com/office/drawing/2014/main" id="{00000000-0008-0000-0700-00009C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13" name="CheckBox118" hidden="1">
          <a:extLst>
            <a:ext uri="{FF2B5EF4-FFF2-40B4-BE49-F238E27FC236}">
              <a16:creationId xmlns:a16="http://schemas.microsoft.com/office/drawing/2014/main" id="{00000000-0008-0000-0700-00009D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14" name="CheckBox119" hidden="1">
          <a:extLst>
            <a:ext uri="{FF2B5EF4-FFF2-40B4-BE49-F238E27FC236}">
              <a16:creationId xmlns:a16="http://schemas.microsoft.com/office/drawing/2014/main" id="{00000000-0008-0000-0700-00009E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15" name="CheckBox120" hidden="1">
          <a:extLst>
            <a:ext uri="{FF2B5EF4-FFF2-40B4-BE49-F238E27FC236}">
              <a16:creationId xmlns:a16="http://schemas.microsoft.com/office/drawing/2014/main" id="{00000000-0008-0000-0700-00009F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121920</xdr:colOff>
      <xdr:row>19</xdr:row>
      <xdr:rowOff>15240</xdr:rowOff>
    </xdr:from>
    <xdr:to>
      <xdr:col>5</xdr:col>
      <xdr:colOff>0</xdr:colOff>
      <xdr:row>19</xdr:row>
      <xdr:rowOff>15240</xdr:rowOff>
    </xdr:to>
    <xdr:sp macro="" textlink="">
      <xdr:nvSpPr>
        <xdr:cNvPr id="70816" name="CheckBox121" hidden="1">
          <a:extLst>
            <a:ext uri="{FF2B5EF4-FFF2-40B4-BE49-F238E27FC236}">
              <a16:creationId xmlns:a16="http://schemas.microsoft.com/office/drawing/2014/main" id="{00000000-0008-0000-0700-0000A0140100}"/>
            </a:ext>
          </a:extLst>
        </xdr:cNvPr>
        <xdr:cNvSpPr>
          <a:spLocks noChangeArrowheads="1"/>
        </xdr:cNvSpPr>
      </xdr:nvSpPr>
      <xdr:spPr bwMode="auto">
        <a:xfrm>
          <a:off x="4343400" y="6286500"/>
          <a:ext cx="198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114300</xdr:colOff>
      <xdr:row>19</xdr:row>
      <xdr:rowOff>15240</xdr:rowOff>
    </xdr:from>
    <xdr:to>
      <xdr:col>6</xdr:col>
      <xdr:colOff>0</xdr:colOff>
      <xdr:row>19</xdr:row>
      <xdr:rowOff>15240</xdr:rowOff>
    </xdr:to>
    <xdr:sp macro="" textlink="">
      <xdr:nvSpPr>
        <xdr:cNvPr id="70817" name="CheckBox122" hidden="1">
          <a:extLst>
            <a:ext uri="{FF2B5EF4-FFF2-40B4-BE49-F238E27FC236}">
              <a16:creationId xmlns:a16="http://schemas.microsoft.com/office/drawing/2014/main" id="{00000000-0008-0000-0700-0000A1140100}"/>
            </a:ext>
          </a:extLst>
        </xdr:cNvPr>
        <xdr:cNvSpPr>
          <a:spLocks noChangeArrowheads="1"/>
        </xdr:cNvSpPr>
      </xdr:nvSpPr>
      <xdr:spPr bwMode="auto">
        <a:xfrm>
          <a:off x="4655820" y="628650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114300</xdr:colOff>
      <xdr:row>19</xdr:row>
      <xdr:rowOff>15240</xdr:rowOff>
    </xdr:from>
    <xdr:to>
      <xdr:col>7</xdr:col>
      <xdr:colOff>7620</xdr:colOff>
      <xdr:row>19</xdr:row>
      <xdr:rowOff>15240</xdr:rowOff>
    </xdr:to>
    <xdr:sp macro="" textlink="">
      <xdr:nvSpPr>
        <xdr:cNvPr id="70818" name="CheckBox123" hidden="1">
          <a:extLst>
            <a:ext uri="{FF2B5EF4-FFF2-40B4-BE49-F238E27FC236}">
              <a16:creationId xmlns:a16="http://schemas.microsoft.com/office/drawing/2014/main" id="{00000000-0008-0000-0700-0000A2140100}"/>
            </a:ext>
          </a:extLst>
        </xdr:cNvPr>
        <xdr:cNvSpPr>
          <a:spLocks noChangeArrowheads="1"/>
        </xdr:cNvSpPr>
      </xdr:nvSpPr>
      <xdr:spPr bwMode="auto">
        <a:xfrm>
          <a:off x="4975860" y="6286500"/>
          <a:ext cx="213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91440</xdr:colOff>
      <xdr:row>19</xdr:row>
      <xdr:rowOff>15240</xdr:rowOff>
    </xdr:from>
    <xdr:to>
      <xdr:col>5</xdr:col>
      <xdr:colOff>0</xdr:colOff>
      <xdr:row>19</xdr:row>
      <xdr:rowOff>15240</xdr:rowOff>
    </xdr:to>
    <xdr:pic>
      <xdr:nvPicPr>
        <xdr:cNvPr id="70819" name="CheckBox52">
          <a:extLst>
            <a:ext uri="{FF2B5EF4-FFF2-40B4-BE49-F238E27FC236}">
              <a16:creationId xmlns:a16="http://schemas.microsoft.com/office/drawing/2014/main" id="{00000000-0008-0000-0700-0000A3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20" name="CheckBox55">
          <a:extLst>
            <a:ext uri="{FF2B5EF4-FFF2-40B4-BE49-F238E27FC236}">
              <a16:creationId xmlns:a16="http://schemas.microsoft.com/office/drawing/2014/main" id="{00000000-0008-0000-0700-0000A4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21" name="CheckBox40">
          <a:extLst>
            <a:ext uri="{FF2B5EF4-FFF2-40B4-BE49-F238E27FC236}">
              <a16:creationId xmlns:a16="http://schemas.microsoft.com/office/drawing/2014/main" id="{00000000-0008-0000-0700-0000A5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22" name="CheckBox41">
          <a:extLst>
            <a:ext uri="{FF2B5EF4-FFF2-40B4-BE49-F238E27FC236}">
              <a16:creationId xmlns:a16="http://schemas.microsoft.com/office/drawing/2014/main" id="{00000000-0008-0000-0700-0000A6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23" name="CheckBox42">
          <a:extLst>
            <a:ext uri="{FF2B5EF4-FFF2-40B4-BE49-F238E27FC236}">
              <a16:creationId xmlns:a16="http://schemas.microsoft.com/office/drawing/2014/main" id="{00000000-0008-0000-0700-0000A7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24" name="CheckBox43">
          <a:extLst>
            <a:ext uri="{FF2B5EF4-FFF2-40B4-BE49-F238E27FC236}">
              <a16:creationId xmlns:a16="http://schemas.microsoft.com/office/drawing/2014/main" id="{00000000-0008-0000-0700-0000A8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25" name="CheckBox44">
          <a:extLst>
            <a:ext uri="{FF2B5EF4-FFF2-40B4-BE49-F238E27FC236}">
              <a16:creationId xmlns:a16="http://schemas.microsoft.com/office/drawing/2014/main" id="{00000000-0008-0000-0700-0000A9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26" name="CheckBox45">
          <a:extLst>
            <a:ext uri="{FF2B5EF4-FFF2-40B4-BE49-F238E27FC236}">
              <a16:creationId xmlns:a16="http://schemas.microsoft.com/office/drawing/2014/main" id="{00000000-0008-0000-0700-0000AA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27" name="CheckBox46">
          <a:extLst>
            <a:ext uri="{FF2B5EF4-FFF2-40B4-BE49-F238E27FC236}">
              <a16:creationId xmlns:a16="http://schemas.microsoft.com/office/drawing/2014/main" id="{00000000-0008-0000-0700-0000AB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28" name="CheckBox47">
          <a:extLst>
            <a:ext uri="{FF2B5EF4-FFF2-40B4-BE49-F238E27FC236}">
              <a16:creationId xmlns:a16="http://schemas.microsoft.com/office/drawing/2014/main" id="{00000000-0008-0000-0700-0000AC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29" name="CheckBox48">
          <a:extLst>
            <a:ext uri="{FF2B5EF4-FFF2-40B4-BE49-F238E27FC236}">
              <a16:creationId xmlns:a16="http://schemas.microsoft.com/office/drawing/2014/main" id="{00000000-0008-0000-0700-0000AD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30" name="CheckBox49">
          <a:extLst>
            <a:ext uri="{FF2B5EF4-FFF2-40B4-BE49-F238E27FC236}">
              <a16:creationId xmlns:a16="http://schemas.microsoft.com/office/drawing/2014/main" id="{00000000-0008-0000-0700-0000AE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31" name="CheckBox50">
          <a:extLst>
            <a:ext uri="{FF2B5EF4-FFF2-40B4-BE49-F238E27FC236}">
              <a16:creationId xmlns:a16="http://schemas.microsoft.com/office/drawing/2014/main" id="{00000000-0008-0000-0700-0000AF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32" name="CheckBox51">
          <a:extLst>
            <a:ext uri="{FF2B5EF4-FFF2-40B4-BE49-F238E27FC236}">
              <a16:creationId xmlns:a16="http://schemas.microsoft.com/office/drawing/2014/main" id="{00000000-0008-0000-0700-0000B0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33" name="CheckBox53">
          <a:extLst>
            <a:ext uri="{FF2B5EF4-FFF2-40B4-BE49-F238E27FC236}">
              <a16:creationId xmlns:a16="http://schemas.microsoft.com/office/drawing/2014/main" id="{00000000-0008-0000-0700-0000B1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34" name="CheckBox54">
          <a:extLst>
            <a:ext uri="{FF2B5EF4-FFF2-40B4-BE49-F238E27FC236}">
              <a16:creationId xmlns:a16="http://schemas.microsoft.com/office/drawing/2014/main" id="{00000000-0008-0000-0700-0000B2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35" name="CheckBox56">
          <a:extLst>
            <a:ext uri="{FF2B5EF4-FFF2-40B4-BE49-F238E27FC236}">
              <a16:creationId xmlns:a16="http://schemas.microsoft.com/office/drawing/2014/main" id="{00000000-0008-0000-0700-0000B3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36" name="CheckBox57">
          <a:extLst>
            <a:ext uri="{FF2B5EF4-FFF2-40B4-BE49-F238E27FC236}">
              <a16:creationId xmlns:a16="http://schemas.microsoft.com/office/drawing/2014/main" id="{00000000-0008-0000-0700-0000B4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37" name="CheckBox64">
          <a:extLst>
            <a:ext uri="{FF2B5EF4-FFF2-40B4-BE49-F238E27FC236}">
              <a16:creationId xmlns:a16="http://schemas.microsoft.com/office/drawing/2014/main" id="{00000000-0008-0000-0700-0000B5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38" name="CheckBox65">
          <a:extLst>
            <a:ext uri="{FF2B5EF4-FFF2-40B4-BE49-F238E27FC236}">
              <a16:creationId xmlns:a16="http://schemas.microsoft.com/office/drawing/2014/main" id="{00000000-0008-0000-0700-0000B6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39" name="CheckBox66">
          <a:extLst>
            <a:ext uri="{FF2B5EF4-FFF2-40B4-BE49-F238E27FC236}">
              <a16:creationId xmlns:a16="http://schemas.microsoft.com/office/drawing/2014/main" id="{00000000-0008-0000-0700-0000B7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40" name="CheckBox67">
          <a:extLst>
            <a:ext uri="{FF2B5EF4-FFF2-40B4-BE49-F238E27FC236}">
              <a16:creationId xmlns:a16="http://schemas.microsoft.com/office/drawing/2014/main" id="{00000000-0008-0000-0700-0000B8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41" name="CheckBox68">
          <a:extLst>
            <a:ext uri="{FF2B5EF4-FFF2-40B4-BE49-F238E27FC236}">
              <a16:creationId xmlns:a16="http://schemas.microsoft.com/office/drawing/2014/main" id="{00000000-0008-0000-0700-0000B9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42" name="CheckBox69">
          <a:extLst>
            <a:ext uri="{FF2B5EF4-FFF2-40B4-BE49-F238E27FC236}">
              <a16:creationId xmlns:a16="http://schemas.microsoft.com/office/drawing/2014/main" id="{00000000-0008-0000-0700-0000BA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43" name="CheckBox70">
          <a:extLst>
            <a:ext uri="{FF2B5EF4-FFF2-40B4-BE49-F238E27FC236}">
              <a16:creationId xmlns:a16="http://schemas.microsoft.com/office/drawing/2014/main" id="{00000000-0008-0000-0700-0000BB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44" name="CheckBox71">
          <a:extLst>
            <a:ext uri="{FF2B5EF4-FFF2-40B4-BE49-F238E27FC236}">
              <a16:creationId xmlns:a16="http://schemas.microsoft.com/office/drawing/2014/main" id="{00000000-0008-0000-0700-0000BC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45" name="CheckBox72">
          <a:extLst>
            <a:ext uri="{FF2B5EF4-FFF2-40B4-BE49-F238E27FC236}">
              <a16:creationId xmlns:a16="http://schemas.microsoft.com/office/drawing/2014/main" id="{00000000-0008-0000-0700-0000BD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46" name="CheckBox73">
          <a:extLst>
            <a:ext uri="{FF2B5EF4-FFF2-40B4-BE49-F238E27FC236}">
              <a16:creationId xmlns:a16="http://schemas.microsoft.com/office/drawing/2014/main" id="{00000000-0008-0000-0700-0000BE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47" name="CheckBox74">
          <a:extLst>
            <a:ext uri="{FF2B5EF4-FFF2-40B4-BE49-F238E27FC236}">
              <a16:creationId xmlns:a16="http://schemas.microsoft.com/office/drawing/2014/main" id="{00000000-0008-0000-0700-0000BF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48" name="CheckBox75">
          <a:extLst>
            <a:ext uri="{FF2B5EF4-FFF2-40B4-BE49-F238E27FC236}">
              <a16:creationId xmlns:a16="http://schemas.microsoft.com/office/drawing/2014/main" id="{00000000-0008-0000-0700-0000C0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49" name="CheckBox76">
          <a:extLst>
            <a:ext uri="{FF2B5EF4-FFF2-40B4-BE49-F238E27FC236}">
              <a16:creationId xmlns:a16="http://schemas.microsoft.com/office/drawing/2014/main" id="{00000000-0008-0000-0700-0000C1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50" name="CheckBox77">
          <a:extLst>
            <a:ext uri="{FF2B5EF4-FFF2-40B4-BE49-F238E27FC236}">
              <a16:creationId xmlns:a16="http://schemas.microsoft.com/office/drawing/2014/main" id="{00000000-0008-0000-0700-0000C2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51" name="CheckBox78">
          <a:extLst>
            <a:ext uri="{FF2B5EF4-FFF2-40B4-BE49-F238E27FC236}">
              <a16:creationId xmlns:a16="http://schemas.microsoft.com/office/drawing/2014/main" id="{00000000-0008-0000-0700-0000C3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52" name="CheckBox79">
          <a:extLst>
            <a:ext uri="{FF2B5EF4-FFF2-40B4-BE49-F238E27FC236}">
              <a16:creationId xmlns:a16="http://schemas.microsoft.com/office/drawing/2014/main" id="{00000000-0008-0000-0700-0000C4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53" name="CheckBox80">
          <a:extLst>
            <a:ext uri="{FF2B5EF4-FFF2-40B4-BE49-F238E27FC236}">
              <a16:creationId xmlns:a16="http://schemas.microsoft.com/office/drawing/2014/main" id="{00000000-0008-0000-0700-0000C5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54" name="CheckBox81">
          <a:extLst>
            <a:ext uri="{FF2B5EF4-FFF2-40B4-BE49-F238E27FC236}">
              <a16:creationId xmlns:a16="http://schemas.microsoft.com/office/drawing/2014/main" id="{00000000-0008-0000-0700-0000C6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55" name="CheckBox82">
          <a:extLst>
            <a:ext uri="{FF2B5EF4-FFF2-40B4-BE49-F238E27FC236}">
              <a16:creationId xmlns:a16="http://schemas.microsoft.com/office/drawing/2014/main" id="{00000000-0008-0000-0700-0000C7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56" name="CheckBox83">
          <a:extLst>
            <a:ext uri="{FF2B5EF4-FFF2-40B4-BE49-F238E27FC236}">
              <a16:creationId xmlns:a16="http://schemas.microsoft.com/office/drawing/2014/main" id="{00000000-0008-0000-0700-0000C8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57" name="CheckBox84">
          <a:extLst>
            <a:ext uri="{FF2B5EF4-FFF2-40B4-BE49-F238E27FC236}">
              <a16:creationId xmlns:a16="http://schemas.microsoft.com/office/drawing/2014/main" id="{00000000-0008-0000-0700-0000C9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58" name="CheckBox85">
          <a:extLst>
            <a:ext uri="{FF2B5EF4-FFF2-40B4-BE49-F238E27FC236}">
              <a16:creationId xmlns:a16="http://schemas.microsoft.com/office/drawing/2014/main" id="{00000000-0008-0000-0700-0000CA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59" name="CheckBox86">
          <a:extLst>
            <a:ext uri="{FF2B5EF4-FFF2-40B4-BE49-F238E27FC236}">
              <a16:creationId xmlns:a16="http://schemas.microsoft.com/office/drawing/2014/main" id="{00000000-0008-0000-0700-0000CB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60" name="CheckBox87">
          <a:extLst>
            <a:ext uri="{FF2B5EF4-FFF2-40B4-BE49-F238E27FC236}">
              <a16:creationId xmlns:a16="http://schemas.microsoft.com/office/drawing/2014/main" id="{00000000-0008-0000-0700-0000CC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61" name="CheckBox88">
          <a:extLst>
            <a:ext uri="{FF2B5EF4-FFF2-40B4-BE49-F238E27FC236}">
              <a16:creationId xmlns:a16="http://schemas.microsoft.com/office/drawing/2014/main" id="{00000000-0008-0000-0700-0000CD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62" name="CheckBox89">
          <a:extLst>
            <a:ext uri="{FF2B5EF4-FFF2-40B4-BE49-F238E27FC236}">
              <a16:creationId xmlns:a16="http://schemas.microsoft.com/office/drawing/2014/main" id="{00000000-0008-0000-0700-0000CE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63" name="CheckBox90">
          <a:extLst>
            <a:ext uri="{FF2B5EF4-FFF2-40B4-BE49-F238E27FC236}">
              <a16:creationId xmlns:a16="http://schemas.microsoft.com/office/drawing/2014/main" id="{00000000-0008-0000-0700-0000CF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64" name="CheckBox91">
          <a:extLst>
            <a:ext uri="{FF2B5EF4-FFF2-40B4-BE49-F238E27FC236}">
              <a16:creationId xmlns:a16="http://schemas.microsoft.com/office/drawing/2014/main" id="{00000000-0008-0000-0700-0000D0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65" name="CheckBox92">
          <a:extLst>
            <a:ext uri="{FF2B5EF4-FFF2-40B4-BE49-F238E27FC236}">
              <a16:creationId xmlns:a16="http://schemas.microsoft.com/office/drawing/2014/main" id="{00000000-0008-0000-0700-0000D1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66" name="CheckBox93">
          <a:extLst>
            <a:ext uri="{FF2B5EF4-FFF2-40B4-BE49-F238E27FC236}">
              <a16:creationId xmlns:a16="http://schemas.microsoft.com/office/drawing/2014/main" id="{00000000-0008-0000-0700-0000D2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67" name="CheckBox94">
          <a:extLst>
            <a:ext uri="{FF2B5EF4-FFF2-40B4-BE49-F238E27FC236}">
              <a16:creationId xmlns:a16="http://schemas.microsoft.com/office/drawing/2014/main" id="{00000000-0008-0000-0700-0000D3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68" name="CheckBox95">
          <a:extLst>
            <a:ext uri="{FF2B5EF4-FFF2-40B4-BE49-F238E27FC236}">
              <a16:creationId xmlns:a16="http://schemas.microsoft.com/office/drawing/2014/main" id="{00000000-0008-0000-0700-0000D4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69" name="CheckBox96">
          <a:extLst>
            <a:ext uri="{FF2B5EF4-FFF2-40B4-BE49-F238E27FC236}">
              <a16:creationId xmlns:a16="http://schemas.microsoft.com/office/drawing/2014/main" id="{00000000-0008-0000-0700-0000D5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70" name="CheckBox97">
          <a:extLst>
            <a:ext uri="{FF2B5EF4-FFF2-40B4-BE49-F238E27FC236}">
              <a16:creationId xmlns:a16="http://schemas.microsoft.com/office/drawing/2014/main" id="{00000000-0008-0000-0700-0000D6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71" name="CheckBox98">
          <a:extLst>
            <a:ext uri="{FF2B5EF4-FFF2-40B4-BE49-F238E27FC236}">
              <a16:creationId xmlns:a16="http://schemas.microsoft.com/office/drawing/2014/main" id="{00000000-0008-0000-0700-0000D7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72" name="CheckBox99">
          <a:extLst>
            <a:ext uri="{FF2B5EF4-FFF2-40B4-BE49-F238E27FC236}">
              <a16:creationId xmlns:a16="http://schemas.microsoft.com/office/drawing/2014/main" id="{00000000-0008-0000-0700-0000D8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73" name="CheckBox100">
          <a:extLst>
            <a:ext uri="{FF2B5EF4-FFF2-40B4-BE49-F238E27FC236}">
              <a16:creationId xmlns:a16="http://schemas.microsoft.com/office/drawing/2014/main" id="{00000000-0008-0000-0700-0000D91401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74" name="CheckBox101">
          <a:extLst>
            <a:ext uri="{FF2B5EF4-FFF2-40B4-BE49-F238E27FC236}">
              <a16:creationId xmlns:a16="http://schemas.microsoft.com/office/drawing/2014/main" id="{00000000-0008-0000-0700-0000DA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75" name="CheckBox102">
          <a:extLst>
            <a:ext uri="{FF2B5EF4-FFF2-40B4-BE49-F238E27FC236}">
              <a16:creationId xmlns:a16="http://schemas.microsoft.com/office/drawing/2014/main" id="{00000000-0008-0000-0700-0000DB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76" name="CheckBox103">
          <a:extLst>
            <a:ext uri="{FF2B5EF4-FFF2-40B4-BE49-F238E27FC236}">
              <a16:creationId xmlns:a16="http://schemas.microsoft.com/office/drawing/2014/main" id="{00000000-0008-0000-0700-0000DC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77" name="CheckBox104">
          <a:extLst>
            <a:ext uri="{FF2B5EF4-FFF2-40B4-BE49-F238E27FC236}">
              <a16:creationId xmlns:a16="http://schemas.microsoft.com/office/drawing/2014/main" id="{00000000-0008-0000-0700-0000DD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78" name="CheckBox105">
          <a:extLst>
            <a:ext uri="{FF2B5EF4-FFF2-40B4-BE49-F238E27FC236}">
              <a16:creationId xmlns:a16="http://schemas.microsoft.com/office/drawing/2014/main" id="{00000000-0008-0000-0700-0000DE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79" name="CheckBox106">
          <a:extLst>
            <a:ext uri="{FF2B5EF4-FFF2-40B4-BE49-F238E27FC236}">
              <a16:creationId xmlns:a16="http://schemas.microsoft.com/office/drawing/2014/main" id="{00000000-0008-0000-0700-0000DF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80" name="CheckBox107">
          <a:extLst>
            <a:ext uri="{FF2B5EF4-FFF2-40B4-BE49-F238E27FC236}">
              <a16:creationId xmlns:a16="http://schemas.microsoft.com/office/drawing/2014/main" id="{00000000-0008-0000-0700-0000E0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81" name="CheckBox108">
          <a:extLst>
            <a:ext uri="{FF2B5EF4-FFF2-40B4-BE49-F238E27FC236}">
              <a16:creationId xmlns:a16="http://schemas.microsoft.com/office/drawing/2014/main" id="{00000000-0008-0000-0700-0000E1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82" name="CheckBox109">
          <a:extLst>
            <a:ext uri="{FF2B5EF4-FFF2-40B4-BE49-F238E27FC236}">
              <a16:creationId xmlns:a16="http://schemas.microsoft.com/office/drawing/2014/main" id="{00000000-0008-0000-0700-0000E21401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83" name="CheckBox110">
          <a:extLst>
            <a:ext uri="{FF2B5EF4-FFF2-40B4-BE49-F238E27FC236}">
              <a16:creationId xmlns:a16="http://schemas.microsoft.com/office/drawing/2014/main" id="{00000000-0008-0000-0700-0000E3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84" name="CheckBox111">
          <a:extLst>
            <a:ext uri="{FF2B5EF4-FFF2-40B4-BE49-F238E27FC236}">
              <a16:creationId xmlns:a16="http://schemas.microsoft.com/office/drawing/2014/main" id="{00000000-0008-0000-0700-0000E4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85" name="CheckBox112">
          <a:extLst>
            <a:ext uri="{FF2B5EF4-FFF2-40B4-BE49-F238E27FC236}">
              <a16:creationId xmlns:a16="http://schemas.microsoft.com/office/drawing/2014/main" id="{00000000-0008-0000-0700-0000E5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86" name="CheckBox113">
          <a:extLst>
            <a:ext uri="{FF2B5EF4-FFF2-40B4-BE49-F238E27FC236}">
              <a16:creationId xmlns:a16="http://schemas.microsoft.com/office/drawing/2014/main" id="{00000000-0008-0000-0700-0000E6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87" name="CheckBox114">
          <a:extLst>
            <a:ext uri="{FF2B5EF4-FFF2-40B4-BE49-F238E27FC236}">
              <a16:creationId xmlns:a16="http://schemas.microsoft.com/office/drawing/2014/main" id="{00000000-0008-0000-0700-0000E7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88" name="CheckBox115">
          <a:extLst>
            <a:ext uri="{FF2B5EF4-FFF2-40B4-BE49-F238E27FC236}">
              <a16:creationId xmlns:a16="http://schemas.microsoft.com/office/drawing/2014/main" id="{00000000-0008-0000-0700-0000E8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89" name="CheckBox116">
          <a:extLst>
            <a:ext uri="{FF2B5EF4-FFF2-40B4-BE49-F238E27FC236}">
              <a16:creationId xmlns:a16="http://schemas.microsoft.com/office/drawing/2014/main" id="{00000000-0008-0000-0700-0000E9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90" name="CheckBox117">
          <a:extLst>
            <a:ext uri="{FF2B5EF4-FFF2-40B4-BE49-F238E27FC236}">
              <a16:creationId xmlns:a16="http://schemas.microsoft.com/office/drawing/2014/main" id="{00000000-0008-0000-0700-0000EA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91" name="CheckBox118">
          <a:extLst>
            <a:ext uri="{FF2B5EF4-FFF2-40B4-BE49-F238E27FC236}">
              <a16:creationId xmlns:a16="http://schemas.microsoft.com/office/drawing/2014/main" id="{00000000-0008-0000-0700-0000EB1401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92" name="CheckBox119">
          <a:extLst>
            <a:ext uri="{FF2B5EF4-FFF2-40B4-BE49-F238E27FC236}">
              <a16:creationId xmlns:a16="http://schemas.microsoft.com/office/drawing/2014/main" id="{00000000-0008-0000-0700-0000EC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93" name="CheckBox120">
          <a:extLst>
            <a:ext uri="{FF2B5EF4-FFF2-40B4-BE49-F238E27FC236}">
              <a16:creationId xmlns:a16="http://schemas.microsoft.com/office/drawing/2014/main" id="{00000000-0008-0000-0700-0000ED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91440</xdr:colOff>
      <xdr:row>19</xdr:row>
      <xdr:rowOff>15240</xdr:rowOff>
    </xdr:from>
    <xdr:to>
      <xdr:col>5</xdr:col>
      <xdr:colOff>0</xdr:colOff>
      <xdr:row>19</xdr:row>
      <xdr:rowOff>15240</xdr:rowOff>
    </xdr:to>
    <xdr:pic>
      <xdr:nvPicPr>
        <xdr:cNvPr id="70894" name="CheckBox121">
          <a:extLst>
            <a:ext uri="{FF2B5EF4-FFF2-40B4-BE49-F238E27FC236}">
              <a16:creationId xmlns:a16="http://schemas.microsoft.com/office/drawing/2014/main" id="{00000000-0008-0000-0700-0000EE1401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xdr:colOff>
      <xdr:row>19</xdr:row>
      <xdr:rowOff>15240</xdr:rowOff>
    </xdr:from>
    <xdr:to>
      <xdr:col>6</xdr:col>
      <xdr:colOff>0</xdr:colOff>
      <xdr:row>19</xdr:row>
      <xdr:rowOff>15240</xdr:rowOff>
    </xdr:to>
    <xdr:pic>
      <xdr:nvPicPr>
        <xdr:cNvPr id="70895" name="CheckBox122">
          <a:extLst>
            <a:ext uri="{FF2B5EF4-FFF2-40B4-BE49-F238E27FC236}">
              <a16:creationId xmlns:a16="http://schemas.microsoft.com/office/drawing/2014/main" id="{00000000-0008-0000-0700-0000EF1401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2960" y="628650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91440</xdr:colOff>
      <xdr:row>19</xdr:row>
      <xdr:rowOff>15240</xdr:rowOff>
    </xdr:from>
    <xdr:to>
      <xdr:col>7</xdr:col>
      <xdr:colOff>7620</xdr:colOff>
      <xdr:row>19</xdr:row>
      <xdr:rowOff>15240</xdr:rowOff>
    </xdr:to>
    <xdr:pic>
      <xdr:nvPicPr>
        <xdr:cNvPr id="70896" name="CheckBox123">
          <a:extLst>
            <a:ext uri="{FF2B5EF4-FFF2-40B4-BE49-F238E27FC236}">
              <a16:creationId xmlns:a16="http://schemas.microsoft.com/office/drawing/2014/main" id="{00000000-0008-0000-0700-0000F01401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0" y="6286500"/>
          <a:ext cx="236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8</xdr:row>
      <xdr:rowOff>312420</xdr:rowOff>
    </xdr:from>
    <xdr:to>
      <xdr:col>7</xdr:col>
      <xdr:colOff>411480</xdr:colOff>
      <xdr:row>10</xdr:row>
      <xdr:rowOff>1501140</xdr:rowOff>
    </xdr:to>
    <xdr:pic>
      <xdr:nvPicPr>
        <xdr:cNvPr id="65550" name="Grafik 10">
          <a:extLst>
            <a:ext uri="{FF2B5EF4-FFF2-40B4-BE49-F238E27FC236}">
              <a16:creationId xmlns:a16="http://schemas.microsoft.com/office/drawing/2014/main" id="{00000000-0008-0000-0B00-00000E0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0643" y="6966313"/>
          <a:ext cx="8847908" cy="423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43543</xdr:colOff>
          <xdr:row>3</xdr:row>
          <xdr:rowOff>267114</xdr:rowOff>
        </xdr:from>
        <xdr:to>
          <xdr:col>8</xdr:col>
          <xdr:colOff>1556657</xdr:colOff>
          <xdr:row>5</xdr:row>
          <xdr:rowOff>1340031</xdr:rowOff>
        </xdr:to>
        <xdr:pic>
          <xdr:nvPicPr>
            <xdr:cNvPr id="5" name="Рисунок 4">
              <a:extLst>
                <a:ext uri="{FF2B5EF4-FFF2-40B4-BE49-F238E27FC236}">
                  <a16:creationId xmlns:a16="http://schemas.microsoft.com/office/drawing/2014/main" id="{B29ED352-DB2F-4C7C-8EDE-A47D434E81DA}"/>
                </a:ext>
              </a:extLst>
            </xdr:cNvPr>
            <xdr:cNvPicPr>
              <a:picLocks noChangeAspect="1" noChangeArrowheads="1"/>
              <a:extLst>
                <a:ext uri="{84589F7E-364E-4C9E-8A38-B11213B215E9}">
                  <a14:cameraTool cellRange="'[1]3b - АЗВ - Выгоды'!$A$55:$N$73" spid="_x0000_s65558"/>
                </a:ext>
              </a:extLst>
            </xdr:cNvPicPr>
          </xdr:nvPicPr>
          <xdr:blipFill>
            <a:blip xmlns:r="http://schemas.openxmlformats.org/officeDocument/2006/relationships" r:embed="rId2"/>
            <a:srcRect/>
            <a:stretch>
              <a:fillRect/>
            </a:stretch>
          </xdr:blipFill>
          <xdr:spPr bwMode="auto">
            <a:xfrm>
              <a:off x="43543" y="1018228"/>
              <a:ext cx="15577457" cy="438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ae68cfedc4b21c98/2019_Translations/06_June/GIZ/CE%20Tool_Auswahl%20f&#1041;r%20&#1066;bersetzung/Kopie%20von%20Climate_Expert_Excel_Worksheet_Template_Dec_2018_rus%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ля информации"/>
      <sheetName val="0.1 - Оценочная таблица"/>
      <sheetName val="0.2 - Ключевые факты о компании"/>
      <sheetName val="1 - Возд-я в прошлом и будущем"/>
      <sheetName val="2a - Оценка рисков"/>
      <sheetName val="2a - Матрица рисков"/>
      <sheetName val="2b - Новые бизнес-возможности"/>
      <sheetName val="3a - Меры - Риски"/>
      <sheetName val="3a - Меры - Новые возможности"/>
      <sheetName val="3b- АЗВ - Затраты"/>
      <sheetName val="3b - АЗВ - Выгоды"/>
      <sheetName val="3b - АЗВ - ПРИМЕР"/>
      <sheetName val="3b - АЗВ - Результаты"/>
      <sheetName val="4 - Стратегия"/>
      <sheetName val="4 - Коммуника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17"/>
  <sheetViews>
    <sheetView tabSelected="1" zoomScale="90" zoomScaleNormal="90" zoomScaleSheetLayoutView="55" zoomScalePageLayoutView="40" workbookViewId="0">
      <selection activeCell="A3" sqref="A3"/>
    </sheetView>
  </sheetViews>
  <sheetFormatPr baseColWidth="10" defaultColWidth="11.42578125" defaultRowHeight="14.25"/>
  <cols>
    <col min="1" max="1" width="182.140625" style="80" customWidth="1"/>
    <col min="2" max="2" width="19.7109375" style="80" customWidth="1"/>
    <col min="3" max="3" width="22" style="80" customWidth="1"/>
    <col min="4" max="4" width="23.28515625" style="80" customWidth="1"/>
    <col min="5" max="16384" width="11.42578125" style="80"/>
  </cols>
  <sheetData>
    <row r="1" spans="1:4" ht="123" customHeight="1">
      <c r="A1" s="202" t="s">
        <v>21</v>
      </c>
    </row>
    <row r="2" spans="1:4" ht="27" customHeight="1">
      <c r="A2" s="202"/>
    </row>
    <row r="3" spans="1:4" ht="34.5" customHeight="1">
      <c r="A3" s="155" t="s">
        <v>22</v>
      </c>
    </row>
    <row r="4" spans="1:4" ht="85.15" customHeight="1">
      <c r="A4" s="157" t="s">
        <v>23</v>
      </c>
    </row>
    <row r="5" spans="1:4" ht="26.25" customHeight="1" thickBot="1">
      <c r="A5" s="156" t="s">
        <v>24</v>
      </c>
    </row>
    <row r="6" spans="1:4" ht="48" customHeight="1" thickBot="1">
      <c r="A6" s="158" t="s">
        <v>25</v>
      </c>
      <c r="B6" s="267" t="s">
        <v>32</v>
      </c>
      <c r="C6" s="267" t="s">
        <v>33</v>
      </c>
      <c r="D6" s="268" t="s">
        <v>34</v>
      </c>
    </row>
    <row r="7" spans="1:4" ht="76.5" customHeight="1">
      <c r="B7" s="219"/>
      <c r="C7" s="219"/>
      <c r="D7" s="219"/>
    </row>
    <row r="8" spans="1:4" ht="87.75" customHeight="1">
      <c r="B8" s="218"/>
      <c r="C8" s="218"/>
      <c r="D8" s="218"/>
    </row>
    <row r="9" spans="1:4" ht="126.4" customHeight="1">
      <c r="B9" s="218"/>
      <c r="C9" s="218"/>
      <c r="D9" s="218"/>
    </row>
    <row r="10" spans="1:4" ht="110.25" customHeight="1">
      <c r="B10" s="218"/>
      <c r="C10" s="218"/>
      <c r="D10" s="218"/>
    </row>
    <row r="11" spans="1:4" ht="26.25" customHeight="1">
      <c r="A11" s="156" t="s">
        <v>26</v>
      </c>
    </row>
    <row r="12" spans="1:4" ht="132.75">
      <c r="A12" s="467" t="s">
        <v>28</v>
      </c>
    </row>
    <row r="13" spans="1:4" ht="26.25" customHeight="1">
      <c r="A13" s="156" t="s">
        <v>27</v>
      </c>
    </row>
    <row r="14" spans="1:4" ht="24" customHeight="1">
      <c r="A14" s="157" t="s">
        <v>29</v>
      </c>
    </row>
    <row r="15" spans="1:4" ht="45">
      <c r="A15" s="468" t="s">
        <v>30</v>
      </c>
    </row>
    <row r="16" spans="1:4" ht="24" customHeight="1">
      <c r="A16" s="158" t="s">
        <v>31</v>
      </c>
    </row>
    <row r="17" spans="1:1">
      <c r="A17" s="79"/>
    </row>
  </sheetData>
  <printOptions horizontalCentered="1"/>
  <pageMargins left="0.70866141732283472" right="0.70866141732283472" top="0.78740157480314965" bottom="0.78740157480314965" header="0.31496062992125984" footer="0.31496062992125984"/>
  <pageSetup paperSize="9" scale="54" orientation="landscape" r:id="rId1"/>
  <headerFooter alignWithMargins="0">
    <oddHeader>&amp;A</oddHeader>
    <oddFooter>&amp;C&amp;D</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600"/>
  </sheetPr>
  <dimension ref="A1:N153"/>
  <sheetViews>
    <sheetView showGridLines="0" zoomScale="80" zoomScaleNormal="80" zoomScaleSheetLayoutView="40" zoomScalePageLayoutView="55" workbookViewId="0">
      <pane ySplit="2" topLeftCell="A3" activePane="bottomLeft" state="frozen"/>
      <selection pane="bottomLeft" activeCell="B1" sqref="B1"/>
    </sheetView>
  </sheetViews>
  <sheetFormatPr baseColWidth="10" defaultColWidth="11.42578125" defaultRowHeight="12.75"/>
  <cols>
    <col min="1" max="1" width="25.42578125" style="162" customWidth="1"/>
    <col min="2" max="14" width="16.7109375" style="162" customWidth="1"/>
    <col min="15" max="16384" width="11.42578125" style="162"/>
  </cols>
  <sheetData>
    <row r="1" spans="1:14" s="160" customFormat="1" ht="19.899999999999999" customHeight="1">
      <c r="A1" s="131" t="s">
        <v>164</v>
      </c>
      <c r="B1" s="159"/>
      <c r="C1" s="159"/>
      <c r="D1" s="159"/>
      <c r="E1" s="159"/>
      <c r="F1" s="159"/>
      <c r="G1" s="159"/>
      <c r="H1" s="159"/>
      <c r="I1" s="159"/>
      <c r="J1" s="159"/>
      <c r="K1" s="159"/>
      <c r="L1" s="159"/>
      <c r="M1" s="159"/>
      <c r="N1" s="159"/>
    </row>
    <row r="2" spans="1:14" ht="19.899999999999999" customHeight="1">
      <c r="A2" s="288" t="s">
        <v>165</v>
      </c>
      <c r="B2" s="526"/>
      <c r="C2" s="526"/>
      <c r="D2" s="181"/>
      <c r="E2" s="174"/>
      <c r="F2" s="174"/>
      <c r="G2" s="174"/>
      <c r="H2" s="174"/>
      <c r="I2" s="174"/>
      <c r="J2" s="174"/>
      <c r="K2" s="174"/>
      <c r="L2" s="164"/>
      <c r="M2" s="164"/>
      <c r="N2" s="164"/>
    </row>
    <row r="3" spans="1:14" ht="7.5" customHeight="1">
      <c r="A3" s="183"/>
      <c r="B3" s="183"/>
      <c r="C3" s="183"/>
      <c r="D3" s="183"/>
      <c r="E3" s="238"/>
      <c r="F3" s="174"/>
      <c r="G3" s="174"/>
      <c r="H3" s="174"/>
      <c r="I3" s="174"/>
      <c r="J3" s="174"/>
      <c r="K3" s="174"/>
      <c r="L3" s="164"/>
      <c r="M3" s="164"/>
      <c r="N3" s="164"/>
    </row>
    <row r="4" spans="1:14" ht="7.5" customHeight="1">
      <c r="A4" s="183"/>
      <c r="B4" s="183"/>
      <c r="C4" s="183"/>
      <c r="D4" s="183"/>
      <c r="E4" s="238"/>
      <c r="F4" s="174"/>
      <c r="G4" s="174"/>
      <c r="H4" s="174"/>
      <c r="I4" s="174"/>
      <c r="J4" s="174"/>
      <c r="K4" s="174"/>
      <c r="L4" s="164"/>
      <c r="M4" s="164"/>
      <c r="N4" s="164"/>
    </row>
    <row r="5" spans="1:14" ht="7.5" customHeight="1">
      <c r="A5" s="183"/>
      <c r="B5" s="183"/>
      <c r="C5" s="183"/>
      <c r="D5" s="183"/>
      <c r="E5" s="238"/>
      <c r="F5" s="174"/>
      <c r="G5" s="174"/>
      <c r="H5" s="174"/>
      <c r="I5" s="174"/>
      <c r="J5" s="174"/>
      <c r="K5" s="174"/>
      <c r="L5" s="164"/>
      <c r="M5" s="164"/>
      <c r="N5" s="164"/>
    </row>
    <row r="6" spans="1:14" ht="7.5" customHeight="1">
      <c r="A6" s="183"/>
      <c r="B6" s="183"/>
      <c r="C6" s="183"/>
      <c r="D6" s="183"/>
      <c r="E6" s="238"/>
      <c r="F6" s="174"/>
      <c r="G6" s="174"/>
      <c r="H6" s="174"/>
      <c r="I6" s="174"/>
      <c r="J6" s="174"/>
      <c r="K6" s="174"/>
      <c r="L6" s="164"/>
      <c r="M6" s="164"/>
      <c r="N6" s="164"/>
    </row>
    <row r="7" spans="1:14" ht="7.5" customHeight="1">
      <c r="A7" s="183"/>
      <c r="B7" s="183"/>
      <c r="C7" s="183"/>
      <c r="D7" s="183"/>
      <c r="E7" s="238"/>
      <c r="F7" s="174"/>
      <c r="G7" s="174"/>
      <c r="H7" s="174"/>
      <c r="I7" s="174"/>
      <c r="J7" s="174"/>
      <c r="K7" s="174"/>
      <c r="L7" s="164"/>
      <c r="M7" s="164"/>
      <c r="N7" s="164"/>
    </row>
    <row r="8" spans="1:14" ht="7.5" customHeight="1">
      <c r="A8" s="183"/>
      <c r="B8" s="183"/>
      <c r="C8" s="183"/>
      <c r="D8" s="183"/>
      <c r="E8" s="238"/>
      <c r="F8" s="174"/>
      <c r="G8" s="174"/>
      <c r="H8" s="174"/>
      <c r="I8" s="174"/>
      <c r="J8" s="174"/>
      <c r="K8" s="174"/>
      <c r="L8" s="164"/>
      <c r="M8" s="164"/>
      <c r="N8" s="164"/>
    </row>
    <row r="9" spans="1:14" ht="45" customHeight="1">
      <c r="A9" s="289" t="s">
        <v>171</v>
      </c>
      <c r="B9" s="516"/>
      <c r="C9" s="517"/>
      <c r="D9" s="518"/>
      <c r="E9" s="519"/>
      <c r="F9" s="179"/>
      <c r="G9" s="179"/>
      <c r="H9" s="179"/>
      <c r="I9" s="179"/>
      <c r="J9" s="179"/>
      <c r="K9" s="179"/>
      <c r="L9" s="164"/>
      <c r="M9" s="164"/>
      <c r="N9" s="164"/>
    </row>
    <row r="10" spans="1:14" ht="45" customHeight="1">
      <c r="A10" s="289" t="s">
        <v>172</v>
      </c>
      <c r="B10" s="520"/>
      <c r="C10" s="521"/>
      <c r="D10" s="180"/>
      <c r="E10" s="175"/>
      <c r="F10" s="522"/>
      <c r="G10" s="522"/>
      <c r="H10" s="522"/>
      <c r="I10" s="522"/>
      <c r="J10" s="522"/>
      <c r="K10" s="522"/>
      <c r="L10" s="164"/>
      <c r="M10" s="164"/>
      <c r="N10" s="164"/>
    </row>
    <row r="11" spans="1:14" ht="19.899999999999999" customHeight="1" thickBot="1">
      <c r="A11" s="163"/>
      <c r="D11" s="161"/>
      <c r="E11" s="161"/>
      <c r="F11" s="161"/>
      <c r="G11" s="161"/>
      <c r="H11" s="161"/>
      <c r="I11" s="161"/>
      <c r="J11" s="161"/>
      <c r="K11" s="161"/>
      <c r="L11" s="161"/>
      <c r="M11" s="161"/>
      <c r="N11" s="161"/>
    </row>
    <row r="12" spans="1:14" s="163" customFormat="1" ht="19.899999999999999" customHeight="1" thickBot="1">
      <c r="A12" s="182"/>
      <c r="B12" s="523" t="s">
        <v>173</v>
      </c>
      <c r="C12" s="524"/>
      <c r="D12" s="524"/>
      <c r="E12" s="525"/>
      <c r="F12" s="523" t="s">
        <v>174</v>
      </c>
      <c r="G12" s="524"/>
      <c r="H12" s="524"/>
      <c r="I12" s="524"/>
      <c r="J12" s="524"/>
      <c r="K12" s="524"/>
      <c r="L12" s="507" t="s">
        <v>175</v>
      </c>
      <c r="M12" s="508"/>
      <c r="N12" s="509"/>
    </row>
    <row r="13" spans="1:14" ht="19.899999999999999" customHeight="1" thickBot="1">
      <c r="A13" s="170"/>
      <c r="B13" s="513"/>
      <c r="C13" s="513"/>
      <c r="D13" s="513"/>
      <c r="E13" s="513"/>
      <c r="F13" s="513"/>
      <c r="G13" s="513"/>
      <c r="H13" s="513"/>
      <c r="I13" s="513"/>
      <c r="J13" s="514"/>
      <c r="K13" s="515"/>
      <c r="L13" s="510"/>
      <c r="M13" s="511"/>
      <c r="N13" s="512"/>
    </row>
    <row r="14" spans="1:14" ht="19.899999999999999" customHeight="1" thickBot="1">
      <c r="A14" s="171" t="s">
        <v>166</v>
      </c>
      <c r="B14" s="290" t="s">
        <v>167</v>
      </c>
      <c r="C14" s="290" t="s">
        <v>168</v>
      </c>
      <c r="D14" s="290" t="s">
        <v>167</v>
      </c>
      <c r="E14" s="290" t="s">
        <v>168</v>
      </c>
      <c r="F14" s="290" t="s">
        <v>167</v>
      </c>
      <c r="G14" s="290" t="s">
        <v>168</v>
      </c>
      <c r="H14" s="290" t="s">
        <v>167</v>
      </c>
      <c r="I14" s="290" t="s">
        <v>168</v>
      </c>
      <c r="J14" s="290" t="s">
        <v>167</v>
      </c>
      <c r="K14" s="290" t="s">
        <v>168</v>
      </c>
      <c r="L14" s="168" t="s">
        <v>167</v>
      </c>
      <c r="M14" s="203" t="s">
        <v>168</v>
      </c>
      <c r="N14" s="258" t="s">
        <v>169</v>
      </c>
    </row>
    <row r="15" spans="1:14" ht="19.899999999999999" customHeight="1" thickBot="1">
      <c r="A15" s="169" t="s">
        <v>170</v>
      </c>
      <c r="B15" s="339"/>
      <c r="C15" s="313"/>
      <c r="D15" s="313"/>
      <c r="E15" s="313"/>
      <c r="F15" s="189"/>
      <c r="G15" s="189"/>
      <c r="H15" s="189"/>
      <c r="I15" s="189"/>
      <c r="J15" s="189"/>
      <c r="K15" s="189"/>
      <c r="L15" s="165">
        <f>B15+D15+F15+H15+J15</f>
        <v>0</v>
      </c>
      <c r="M15" s="165">
        <f>C15+E15+G15+I15+K15</f>
        <v>0</v>
      </c>
      <c r="N15" s="257">
        <f>(L15+M15)/2</f>
        <v>0</v>
      </c>
    </row>
    <row r="16" spans="1:14" ht="19.899999999999999" customHeight="1" thickBot="1">
      <c r="A16" s="169">
        <v>1</v>
      </c>
      <c r="B16" s="188"/>
      <c r="C16" s="189"/>
      <c r="D16" s="189"/>
      <c r="E16" s="189"/>
      <c r="F16" s="187"/>
      <c r="G16" s="187"/>
      <c r="H16" s="187"/>
      <c r="I16" s="187"/>
      <c r="J16" s="187"/>
      <c r="K16" s="187"/>
      <c r="L16" s="165">
        <f>B16+D16+F16+H16+J16</f>
        <v>0</v>
      </c>
      <c r="M16" s="165">
        <f>C16+E16+G16+I16+K16</f>
        <v>0</v>
      </c>
      <c r="N16" s="257">
        <f>(L16+M16)/2</f>
        <v>0</v>
      </c>
    </row>
    <row r="17" spans="1:14" ht="19.899999999999999" customHeight="1" thickBot="1">
      <c r="A17" s="204">
        <v>2</v>
      </c>
      <c r="B17" s="188"/>
      <c r="C17" s="189"/>
      <c r="D17" s="189"/>
      <c r="E17" s="189"/>
      <c r="F17" s="313"/>
      <c r="G17" s="313"/>
      <c r="H17" s="187"/>
      <c r="I17" s="187"/>
      <c r="J17" s="187"/>
      <c r="K17" s="187"/>
      <c r="L17" s="165">
        <f>F17+H17+J17</f>
        <v>0</v>
      </c>
      <c r="M17" s="165">
        <f>G17+I17+K17</f>
        <v>0</v>
      </c>
      <c r="N17" s="257">
        <f t="shared" ref="N17:N25" si="0">(L17+M17)/2</f>
        <v>0</v>
      </c>
    </row>
    <row r="18" spans="1:14" ht="19.899999999999999" customHeight="1" thickBot="1">
      <c r="A18" s="204">
        <v>3</v>
      </c>
      <c r="B18" s="188"/>
      <c r="C18" s="189"/>
      <c r="D18" s="189"/>
      <c r="E18" s="189"/>
      <c r="F18" s="313"/>
      <c r="G18" s="313"/>
      <c r="H18" s="187"/>
      <c r="I18" s="187"/>
      <c r="J18" s="187"/>
      <c r="K18" s="187"/>
      <c r="L18" s="165">
        <f t="shared" ref="L18:L25" si="1">F18+H18+J18</f>
        <v>0</v>
      </c>
      <c r="M18" s="165">
        <f t="shared" ref="M18:M25" si="2">G18+I18+K18</f>
        <v>0</v>
      </c>
      <c r="N18" s="257">
        <f t="shared" si="0"/>
        <v>0</v>
      </c>
    </row>
    <row r="19" spans="1:14" ht="19.899999999999999" customHeight="1" thickBot="1">
      <c r="A19" s="169">
        <v>4</v>
      </c>
      <c r="B19" s="188"/>
      <c r="C19" s="189"/>
      <c r="D19" s="189"/>
      <c r="E19" s="189"/>
      <c r="F19" s="313"/>
      <c r="G19" s="313"/>
      <c r="H19" s="187"/>
      <c r="I19" s="187"/>
      <c r="J19" s="187"/>
      <c r="K19" s="187"/>
      <c r="L19" s="165">
        <f t="shared" si="1"/>
        <v>0</v>
      </c>
      <c r="M19" s="165">
        <f t="shared" si="2"/>
        <v>0</v>
      </c>
      <c r="N19" s="257">
        <f t="shared" si="0"/>
        <v>0</v>
      </c>
    </row>
    <row r="20" spans="1:14" ht="19.899999999999999" customHeight="1" thickBot="1">
      <c r="A20" s="204">
        <v>5</v>
      </c>
      <c r="B20" s="188"/>
      <c r="C20" s="189"/>
      <c r="D20" s="189"/>
      <c r="E20" s="189"/>
      <c r="F20" s="313"/>
      <c r="G20" s="313"/>
      <c r="H20" s="187"/>
      <c r="I20" s="187"/>
      <c r="J20" s="187"/>
      <c r="K20" s="187"/>
      <c r="L20" s="165">
        <f t="shared" si="1"/>
        <v>0</v>
      </c>
      <c r="M20" s="165">
        <f t="shared" si="2"/>
        <v>0</v>
      </c>
      <c r="N20" s="257">
        <f t="shared" si="0"/>
        <v>0</v>
      </c>
    </row>
    <row r="21" spans="1:14" ht="19.899999999999999" customHeight="1" thickBot="1">
      <c r="A21" s="204">
        <v>6</v>
      </c>
      <c r="B21" s="188"/>
      <c r="C21" s="189"/>
      <c r="D21" s="189"/>
      <c r="E21" s="189"/>
      <c r="F21" s="313"/>
      <c r="G21" s="313"/>
      <c r="H21" s="187"/>
      <c r="I21" s="187"/>
      <c r="J21" s="187"/>
      <c r="K21" s="187"/>
      <c r="L21" s="165">
        <f t="shared" si="1"/>
        <v>0</v>
      </c>
      <c r="M21" s="165">
        <f t="shared" si="2"/>
        <v>0</v>
      </c>
      <c r="N21" s="257">
        <f t="shared" si="0"/>
        <v>0</v>
      </c>
    </row>
    <row r="22" spans="1:14" ht="19.899999999999999" customHeight="1" thickBot="1">
      <c r="A22" s="169">
        <v>7</v>
      </c>
      <c r="B22" s="188"/>
      <c r="C22" s="189"/>
      <c r="D22" s="189"/>
      <c r="E22" s="189"/>
      <c r="F22" s="313"/>
      <c r="G22" s="313"/>
      <c r="H22" s="187"/>
      <c r="I22" s="187"/>
      <c r="J22" s="187"/>
      <c r="K22" s="187"/>
      <c r="L22" s="165">
        <f t="shared" si="1"/>
        <v>0</v>
      </c>
      <c r="M22" s="165">
        <f t="shared" si="2"/>
        <v>0</v>
      </c>
      <c r="N22" s="257">
        <f t="shared" si="0"/>
        <v>0</v>
      </c>
    </row>
    <row r="23" spans="1:14" ht="19.899999999999999" customHeight="1" thickBot="1">
      <c r="A23" s="204">
        <v>8</v>
      </c>
      <c r="B23" s="172"/>
      <c r="C23" s="173"/>
      <c r="D23" s="173"/>
      <c r="E23" s="173"/>
      <c r="F23" s="313"/>
      <c r="G23" s="313"/>
      <c r="H23" s="187"/>
      <c r="I23" s="187"/>
      <c r="J23" s="187"/>
      <c r="K23" s="187"/>
      <c r="L23" s="165">
        <f t="shared" si="1"/>
        <v>0</v>
      </c>
      <c r="M23" s="165">
        <f t="shared" si="2"/>
        <v>0</v>
      </c>
      <c r="N23" s="257">
        <f t="shared" si="0"/>
        <v>0</v>
      </c>
    </row>
    <row r="24" spans="1:14" ht="19.899999999999999" customHeight="1" thickBot="1">
      <c r="A24" s="204">
        <v>9</v>
      </c>
      <c r="B24" s="172"/>
      <c r="C24" s="173"/>
      <c r="D24" s="173"/>
      <c r="E24" s="173"/>
      <c r="F24" s="313"/>
      <c r="G24" s="313"/>
      <c r="H24" s="187"/>
      <c r="I24" s="187"/>
      <c r="J24" s="187"/>
      <c r="K24" s="187"/>
      <c r="L24" s="165">
        <f t="shared" si="1"/>
        <v>0</v>
      </c>
      <c r="M24" s="165">
        <f t="shared" si="2"/>
        <v>0</v>
      </c>
      <c r="N24" s="257">
        <f t="shared" si="0"/>
        <v>0</v>
      </c>
    </row>
    <row r="25" spans="1:14" ht="19.899999999999999" customHeight="1" thickBot="1">
      <c r="A25" s="169">
        <v>10</v>
      </c>
      <c r="B25" s="172"/>
      <c r="C25" s="173"/>
      <c r="D25" s="173"/>
      <c r="E25" s="173"/>
      <c r="F25" s="187"/>
      <c r="G25" s="187"/>
      <c r="H25" s="187"/>
      <c r="I25" s="187"/>
      <c r="J25" s="187"/>
      <c r="K25" s="187"/>
      <c r="L25" s="165">
        <f t="shared" si="1"/>
        <v>0</v>
      </c>
      <c r="M25" s="165">
        <f t="shared" si="2"/>
        <v>0</v>
      </c>
      <c r="N25" s="257">
        <f t="shared" si="0"/>
        <v>0</v>
      </c>
    </row>
    <row r="26" spans="1:14" ht="19.899999999999999" customHeight="1" thickBot="1">
      <c r="A26" s="504" t="s">
        <v>176</v>
      </c>
      <c r="B26" s="505"/>
      <c r="C26" s="505"/>
      <c r="D26" s="505"/>
      <c r="E26" s="505"/>
      <c r="F26" s="505"/>
      <c r="G26" s="505"/>
      <c r="H26" s="505"/>
      <c r="I26" s="505"/>
      <c r="J26" s="505"/>
      <c r="K26" s="506"/>
      <c r="L26" s="265">
        <f>SUM(L15:L25)</f>
        <v>0</v>
      </c>
      <c r="M26" s="265">
        <f>SUM(M15:M25)</f>
        <v>0</v>
      </c>
      <c r="N26" s="266">
        <f>SUM(N15:N25)</f>
        <v>0</v>
      </c>
    </row>
    <row r="27" spans="1:14" ht="7.5" customHeight="1">
      <c r="A27" s="183"/>
      <c r="B27" s="183"/>
      <c r="C27" s="183"/>
      <c r="D27" s="183"/>
      <c r="E27" s="238"/>
      <c r="F27" s="174"/>
      <c r="G27" s="174"/>
      <c r="H27" s="174"/>
      <c r="I27" s="174"/>
      <c r="J27" s="174"/>
      <c r="K27" s="174"/>
      <c r="L27" s="164"/>
      <c r="M27" s="164"/>
      <c r="N27" s="164"/>
    </row>
    <row r="28" spans="1:14" ht="7.5" customHeight="1">
      <c r="A28" s="183"/>
      <c r="B28" s="183"/>
      <c r="C28" s="183"/>
      <c r="D28" s="183"/>
      <c r="E28" s="238"/>
      <c r="F28" s="174"/>
      <c r="G28" s="174"/>
      <c r="H28" s="174"/>
      <c r="I28" s="174"/>
      <c r="J28" s="174"/>
      <c r="K28" s="174"/>
      <c r="L28" s="164"/>
      <c r="M28" s="164"/>
      <c r="N28" s="164"/>
    </row>
    <row r="29" spans="1:14" ht="7.5" customHeight="1">
      <c r="A29" s="183"/>
      <c r="B29" s="183"/>
      <c r="C29" s="183"/>
      <c r="D29" s="183"/>
      <c r="E29" s="238"/>
      <c r="F29" s="174"/>
      <c r="G29" s="174"/>
      <c r="H29" s="174"/>
      <c r="I29" s="174"/>
      <c r="J29" s="174"/>
      <c r="K29" s="174"/>
      <c r="L29" s="164"/>
      <c r="M29" s="164"/>
      <c r="N29" s="164"/>
    </row>
    <row r="30" spans="1:14" ht="7.5" customHeight="1">
      <c r="A30" s="183"/>
      <c r="B30" s="183"/>
      <c r="C30" s="183"/>
      <c r="D30" s="183"/>
      <c r="E30" s="238"/>
      <c r="F30" s="174"/>
      <c r="G30" s="174"/>
      <c r="H30" s="174"/>
      <c r="I30" s="174"/>
      <c r="J30" s="174"/>
      <c r="K30" s="174"/>
      <c r="L30" s="164"/>
      <c r="M30" s="164"/>
      <c r="N30" s="164"/>
    </row>
    <row r="31" spans="1:14" ht="7.5" customHeight="1">
      <c r="A31" s="183"/>
      <c r="B31" s="183"/>
      <c r="C31" s="183"/>
      <c r="D31" s="183"/>
      <c r="E31" s="238"/>
      <c r="F31" s="174"/>
      <c r="G31" s="174"/>
      <c r="H31" s="174"/>
      <c r="I31" s="174"/>
      <c r="J31" s="174"/>
      <c r="K31" s="174"/>
      <c r="L31" s="164"/>
      <c r="M31" s="164"/>
      <c r="N31" s="164"/>
    </row>
    <row r="32" spans="1:14" ht="7.5" customHeight="1">
      <c r="A32" s="183"/>
      <c r="B32" s="183"/>
      <c r="C32" s="183"/>
      <c r="D32" s="183"/>
      <c r="E32" s="238"/>
      <c r="F32" s="174"/>
      <c r="G32" s="174"/>
      <c r="H32" s="174"/>
      <c r="I32" s="174"/>
      <c r="J32" s="174"/>
      <c r="K32" s="174"/>
      <c r="L32" s="164"/>
      <c r="M32" s="164"/>
      <c r="N32" s="164"/>
    </row>
    <row r="33" spans="1:14" ht="45" customHeight="1">
      <c r="A33" s="289" t="s">
        <v>171</v>
      </c>
      <c r="B33" s="516"/>
      <c r="C33" s="517"/>
      <c r="D33" s="518"/>
      <c r="E33" s="519"/>
      <c r="F33" s="179"/>
      <c r="G33" s="179"/>
      <c r="H33" s="179"/>
      <c r="I33" s="179"/>
      <c r="J33" s="179"/>
      <c r="K33" s="179"/>
      <c r="L33" s="164"/>
      <c r="M33" s="164"/>
      <c r="N33" s="164"/>
    </row>
    <row r="34" spans="1:14" ht="45" customHeight="1">
      <c r="A34" s="289" t="s">
        <v>172</v>
      </c>
      <c r="B34" s="520"/>
      <c r="C34" s="521"/>
      <c r="D34" s="180"/>
      <c r="E34" s="175"/>
      <c r="F34" s="522"/>
      <c r="G34" s="522"/>
      <c r="H34" s="522"/>
      <c r="I34" s="522"/>
      <c r="J34" s="522"/>
      <c r="K34" s="522"/>
      <c r="L34" s="164"/>
      <c r="M34" s="164"/>
      <c r="N34" s="164"/>
    </row>
    <row r="35" spans="1:14" ht="19.899999999999999" customHeight="1" thickBot="1">
      <c r="A35" s="163"/>
      <c r="D35" s="161"/>
      <c r="E35" s="161"/>
      <c r="F35" s="161"/>
      <c r="G35" s="161"/>
      <c r="H35" s="161"/>
      <c r="I35" s="161"/>
      <c r="J35" s="161"/>
      <c r="K35" s="161"/>
      <c r="L35" s="161"/>
      <c r="M35" s="161"/>
      <c r="N35" s="161"/>
    </row>
    <row r="36" spans="1:14" s="163" customFormat="1" ht="19.899999999999999" customHeight="1" thickBot="1">
      <c r="A36" s="182"/>
      <c r="B36" s="523" t="s">
        <v>173</v>
      </c>
      <c r="C36" s="524"/>
      <c r="D36" s="524"/>
      <c r="E36" s="525"/>
      <c r="F36" s="523" t="s">
        <v>174</v>
      </c>
      <c r="G36" s="524"/>
      <c r="H36" s="524"/>
      <c r="I36" s="524"/>
      <c r="J36" s="524"/>
      <c r="K36" s="524"/>
      <c r="L36" s="507" t="s">
        <v>175</v>
      </c>
      <c r="M36" s="508"/>
      <c r="N36" s="509"/>
    </row>
    <row r="37" spans="1:14" ht="19.899999999999999" customHeight="1" thickBot="1">
      <c r="A37" s="170"/>
      <c r="B37" s="513"/>
      <c r="C37" s="513"/>
      <c r="D37" s="513"/>
      <c r="E37" s="513"/>
      <c r="F37" s="513"/>
      <c r="G37" s="513"/>
      <c r="H37" s="513"/>
      <c r="I37" s="513"/>
      <c r="J37" s="514"/>
      <c r="K37" s="515"/>
      <c r="L37" s="510"/>
      <c r="M37" s="511"/>
      <c r="N37" s="512"/>
    </row>
    <row r="38" spans="1:14" ht="19.899999999999999" customHeight="1" thickBot="1">
      <c r="A38" s="171" t="s">
        <v>166</v>
      </c>
      <c r="B38" s="290" t="s">
        <v>167</v>
      </c>
      <c r="C38" s="290" t="s">
        <v>168</v>
      </c>
      <c r="D38" s="290" t="s">
        <v>167</v>
      </c>
      <c r="E38" s="290" t="s">
        <v>168</v>
      </c>
      <c r="F38" s="290" t="s">
        <v>167</v>
      </c>
      <c r="G38" s="290" t="s">
        <v>168</v>
      </c>
      <c r="H38" s="290" t="s">
        <v>167</v>
      </c>
      <c r="I38" s="290" t="s">
        <v>168</v>
      </c>
      <c r="J38" s="290" t="s">
        <v>167</v>
      </c>
      <c r="K38" s="290" t="s">
        <v>168</v>
      </c>
      <c r="L38" s="168" t="s">
        <v>167</v>
      </c>
      <c r="M38" s="258" t="s">
        <v>168</v>
      </c>
      <c r="N38" s="258" t="s">
        <v>169</v>
      </c>
    </row>
    <row r="39" spans="1:14" ht="19.899999999999999" customHeight="1" thickBot="1">
      <c r="A39" s="169" t="s">
        <v>170</v>
      </c>
      <c r="B39" s="339"/>
      <c r="C39" s="313"/>
      <c r="D39" s="313"/>
      <c r="E39" s="313"/>
      <c r="F39" s="189"/>
      <c r="G39" s="189"/>
      <c r="H39" s="189"/>
      <c r="I39" s="189"/>
      <c r="J39" s="189"/>
      <c r="K39" s="189"/>
      <c r="L39" s="165">
        <f>B39+D39+F39+H39+J39</f>
        <v>0</v>
      </c>
      <c r="M39" s="165">
        <f>C39+E39+G39+I39+K39</f>
        <v>0</v>
      </c>
      <c r="N39" s="257">
        <f>(L39+M39)/2</f>
        <v>0</v>
      </c>
    </row>
    <row r="40" spans="1:14" ht="19.899999999999999" customHeight="1" thickBot="1">
      <c r="A40" s="169">
        <v>1</v>
      </c>
      <c r="B40" s="188"/>
      <c r="C40" s="189"/>
      <c r="D40" s="189"/>
      <c r="E40" s="189"/>
      <c r="F40" s="313"/>
      <c r="G40" s="313"/>
      <c r="H40" s="313"/>
      <c r="I40" s="313"/>
      <c r="J40" s="313"/>
      <c r="K40" s="313"/>
      <c r="L40" s="165">
        <f>B40+D40+F40+H40+J40</f>
        <v>0</v>
      </c>
      <c r="M40" s="165">
        <f>C40+E40+G40+I40+K40</f>
        <v>0</v>
      </c>
      <c r="N40" s="257">
        <f>(L40+M40)/2</f>
        <v>0</v>
      </c>
    </row>
    <row r="41" spans="1:14" ht="19.899999999999999" customHeight="1" thickBot="1">
      <c r="A41" s="204">
        <v>2</v>
      </c>
      <c r="B41" s="188"/>
      <c r="C41" s="189"/>
      <c r="D41" s="189"/>
      <c r="E41" s="189"/>
      <c r="F41" s="402"/>
      <c r="G41" s="402"/>
      <c r="H41" s="313"/>
      <c r="I41" s="313"/>
      <c r="J41" s="313"/>
      <c r="K41" s="313"/>
      <c r="L41" s="165">
        <f>F41+H41+J41</f>
        <v>0</v>
      </c>
      <c r="M41" s="165">
        <f>G41+I41+K41</f>
        <v>0</v>
      </c>
      <c r="N41" s="257">
        <f t="shared" ref="N41:N49" si="3">(L41+M41)/2</f>
        <v>0</v>
      </c>
    </row>
    <row r="42" spans="1:14" ht="19.899999999999999" customHeight="1" thickBot="1">
      <c r="A42" s="204">
        <v>3</v>
      </c>
      <c r="B42" s="188"/>
      <c r="C42" s="189"/>
      <c r="D42" s="189"/>
      <c r="E42" s="189"/>
      <c r="F42" s="402"/>
      <c r="G42" s="402"/>
      <c r="H42" s="313"/>
      <c r="I42" s="313"/>
      <c r="J42" s="313"/>
      <c r="K42" s="313"/>
      <c r="L42" s="165">
        <f t="shared" ref="L42:L49" si="4">F42+H42+J42</f>
        <v>0</v>
      </c>
      <c r="M42" s="165">
        <f t="shared" ref="M42:M49" si="5">G42+I42+K42</f>
        <v>0</v>
      </c>
      <c r="N42" s="257">
        <f t="shared" si="3"/>
        <v>0</v>
      </c>
    </row>
    <row r="43" spans="1:14" ht="19.899999999999999" customHeight="1" thickBot="1">
      <c r="A43" s="169">
        <v>4</v>
      </c>
      <c r="B43" s="188"/>
      <c r="C43" s="189"/>
      <c r="D43" s="189"/>
      <c r="E43" s="189"/>
      <c r="F43" s="402"/>
      <c r="G43" s="402"/>
      <c r="H43" s="313"/>
      <c r="I43" s="313"/>
      <c r="J43" s="313"/>
      <c r="K43" s="313"/>
      <c r="L43" s="165">
        <f t="shared" si="4"/>
        <v>0</v>
      </c>
      <c r="M43" s="165">
        <f t="shared" si="5"/>
        <v>0</v>
      </c>
      <c r="N43" s="257">
        <f t="shared" si="3"/>
        <v>0</v>
      </c>
    </row>
    <row r="44" spans="1:14" ht="19.899999999999999" customHeight="1" thickBot="1">
      <c r="A44" s="204">
        <v>5</v>
      </c>
      <c r="B44" s="188"/>
      <c r="C44" s="189"/>
      <c r="D44" s="189"/>
      <c r="E44" s="189"/>
      <c r="F44" s="402"/>
      <c r="G44" s="402"/>
      <c r="H44" s="313"/>
      <c r="I44" s="313"/>
      <c r="J44" s="313"/>
      <c r="K44" s="313"/>
      <c r="L44" s="165">
        <f t="shared" si="4"/>
        <v>0</v>
      </c>
      <c r="M44" s="165">
        <f t="shared" si="5"/>
        <v>0</v>
      </c>
      <c r="N44" s="257">
        <f t="shared" si="3"/>
        <v>0</v>
      </c>
    </row>
    <row r="45" spans="1:14" ht="19.899999999999999" customHeight="1" thickBot="1">
      <c r="A45" s="204">
        <v>6</v>
      </c>
      <c r="B45" s="188"/>
      <c r="C45" s="189"/>
      <c r="D45" s="189"/>
      <c r="E45" s="189"/>
      <c r="F45" s="402"/>
      <c r="G45" s="402"/>
      <c r="H45" s="313"/>
      <c r="I45" s="313"/>
      <c r="J45" s="313"/>
      <c r="K45" s="313"/>
      <c r="L45" s="165">
        <f t="shared" si="4"/>
        <v>0</v>
      </c>
      <c r="M45" s="165">
        <f t="shared" si="5"/>
        <v>0</v>
      </c>
      <c r="N45" s="257">
        <f t="shared" si="3"/>
        <v>0</v>
      </c>
    </row>
    <row r="46" spans="1:14" ht="19.899999999999999" customHeight="1" thickBot="1">
      <c r="A46" s="169">
        <v>7</v>
      </c>
      <c r="B46" s="188"/>
      <c r="C46" s="189"/>
      <c r="D46" s="189"/>
      <c r="E46" s="189"/>
      <c r="F46" s="402"/>
      <c r="G46" s="402"/>
      <c r="H46" s="313"/>
      <c r="I46" s="313"/>
      <c r="J46" s="313"/>
      <c r="K46" s="313"/>
      <c r="L46" s="165">
        <f t="shared" si="4"/>
        <v>0</v>
      </c>
      <c r="M46" s="165">
        <f t="shared" si="5"/>
        <v>0</v>
      </c>
      <c r="N46" s="257">
        <f t="shared" si="3"/>
        <v>0</v>
      </c>
    </row>
    <row r="47" spans="1:14" ht="19.899999999999999" customHeight="1" thickBot="1">
      <c r="A47" s="204">
        <v>8</v>
      </c>
      <c r="B47" s="172"/>
      <c r="C47" s="173"/>
      <c r="D47" s="173"/>
      <c r="E47" s="173"/>
      <c r="F47" s="402"/>
      <c r="G47" s="402"/>
      <c r="H47" s="313"/>
      <c r="I47" s="313"/>
      <c r="J47" s="313"/>
      <c r="K47" s="313"/>
      <c r="L47" s="165">
        <f t="shared" si="4"/>
        <v>0</v>
      </c>
      <c r="M47" s="165">
        <f t="shared" si="5"/>
        <v>0</v>
      </c>
      <c r="N47" s="257">
        <f t="shared" si="3"/>
        <v>0</v>
      </c>
    </row>
    <row r="48" spans="1:14" ht="19.899999999999999" customHeight="1" thickBot="1">
      <c r="A48" s="204">
        <v>9</v>
      </c>
      <c r="B48" s="172"/>
      <c r="C48" s="173"/>
      <c r="D48" s="173"/>
      <c r="E48" s="173"/>
      <c r="F48" s="402"/>
      <c r="G48" s="402"/>
      <c r="H48" s="313"/>
      <c r="I48" s="313"/>
      <c r="J48" s="313"/>
      <c r="K48" s="313"/>
      <c r="L48" s="165">
        <f t="shared" si="4"/>
        <v>0</v>
      </c>
      <c r="M48" s="165">
        <f t="shared" si="5"/>
        <v>0</v>
      </c>
      <c r="N48" s="257">
        <f t="shared" si="3"/>
        <v>0</v>
      </c>
    </row>
    <row r="49" spans="1:14" ht="19.899999999999999" customHeight="1" thickBot="1">
      <c r="A49" s="169">
        <v>10</v>
      </c>
      <c r="B49" s="172"/>
      <c r="C49" s="173"/>
      <c r="D49" s="173"/>
      <c r="E49" s="173"/>
      <c r="F49" s="402"/>
      <c r="G49" s="402"/>
      <c r="H49" s="313"/>
      <c r="I49" s="313"/>
      <c r="J49" s="313"/>
      <c r="K49" s="313"/>
      <c r="L49" s="165">
        <f t="shared" si="4"/>
        <v>0</v>
      </c>
      <c r="M49" s="165">
        <f t="shared" si="5"/>
        <v>0</v>
      </c>
      <c r="N49" s="257">
        <f t="shared" si="3"/>
        <v>0</v>
      </c>
    </row>
    <row r="50" spans="1:14" ht="19.899999999999999" customHeight="1" thickBot="1">
      <c r="A50" s="504" t="s">
        <v>176</v>
      </c>
      <c r="B50" s="505"/>
      <c r="C50" s="505"/>
      <c r="D50" s="505"/>
      <c r="E50" s="505"/>
      <c r="F50" s="505"/>
      <c r="G50" s="505"/>
      <c r="H50" s="505"/>
      <c r="I50" s="505"/>
      <c r="J50" s="505"/>
      <c r="K50" s="506"/>
      <c r="L50" s="265">
        <f>SUM(L39:L49)</f>
        <v>0</v>
      </c>
      <c r="M50" s="265">
        <f>SUM(M39:M49)</f>
        <v>0</v>
      </c>
      <c r="N50" s="266">
        <f>SUM(N39:N49)</f>
        <v>0</v>
      </c>
    </row>
    <row r="51" spans="1:14" ht="7.5" customHeight="1">
      <c r="A51" s="183"/>
      <c r="B51" s="183"/>
      <c r="C51" s="183"/>
      <c r="D51" s="183"/>
      <c r="E51" s="238"/>
      <c r="F51" s="174"/>
      <c r="G51" s="174"/>
      <c r="H51" s="174"/>
      <c r="I51" s="174"/>
      <c r="J51" s="174"/>
      <c r="K51" s="174"/>
      <c r="L51" s="164"/>
      <c r="M51" s="164"/>
      <c r="N51" s="164"/>
    </row>
    <row r="52" spans="1:14" ht="7.5" customHeight="1">
      <c r="A52" s="183"/>
      <c r="B52" s="183"/>
      <c r="C52" s="183"/>
      <c r="D52" s="183"/>
      <c r="E52" s="238"/>
      <c r="F52" s="174"/>
      <c r="G52" s="174"/>
      <c r="H52" s="174"/>
      <c r="I52" s="174"/>
      <c r="J52" s="174"/>
      <c r="K52" s="174"/>
      <c r="L52" s="164"/>
      <c r="M52" s="164"/>
      <c r="N52" s="164"/>
    </row>
    <row r="53" spans="1:14" ht="7.15" customHeight="1">
      <c r="A53" s="183"/>
      <c r="B53" s="183"/>
      <c r="C53" s="183"/>
      <c r="D53" s="183"/>
      <c r="E53" s="238"/>
      <c r="F53" s="174"/>
      <c r="G53" s="174"/>
      <c r="H53" s="174"/>
      <c r="I53" s="174"/>
      <c r="J53" s="174"/>
      <c r="K53" s="174"/>
      <c r="L53" s="164"/>
      <c r="M53" s="164"/>
      <c r="N53" s="164"/>
    </row>
    <row r="54" spans="1:14" ht="7.15" customHeight="1">
      <c r="A54" s="183"/>
      <c r="B54" s="183"/>
      <c r="C54" s="183"/>
      <c r="D54" s="183"/>
      <c r="E54" s="238"/>
      <c r="F54" s="174"/>
      <c r="G54" s="174"/>
      <c r="H54" s="174"/>
      <c r="I54" s="174"/>
      <c r="J54" s="174"/>
      <c r="K54" s="174"/>
      <c r="L54" s="164"/>
      <c r="M54" s="164"/>
      <c r="N54" s="164"/>
    </row>
    <row r="55" spans="1:14" ht="7.5" customHeight="1">
      <c r="A55" s="183"/>
      <c r="B55" s="183"/>
      <c r="C55" s="183"/>
      <c r="D55" s="183"/>
      <c r="E55" s="238"/>
      <c r="F55" s="174"/>
      <c r="G55" s="174"/>
      <c r="H55" s="174"/>
      <c r="I55" s="174"/>
      <c r="J55" s="174"/>
      <c r="K55" s="174"/>
      <c r="L55" s="164"/>
      <c r="M55" s="164"/>
      <c r="N55" s="164"/>
    </row>
    <row r="56" spans="1:14" ht="7.5" customHeight="1">
      <c r="A56" s="183"/>
      <c r="B56" s="183"/>
      <c r="C56" s="183"/>
      <c r="D56" s="183"/>
      <c r="E56" s="238"/>
      <c r="F56" s="174"/>
      <c r="G56" s="174"/>
      <c r="H56" s="174"/>
      <c r="I56" s="174"/>
      <c r="J56" s="174"/>
      <c r="K56" s="174"/>
      <c r="L56" s="164"/>
      <c r="M56" s="164"/>
      <c r="N56" s="164"/>
    </row>
    <row r="57" spans="1:14" ht="45" customHeight="1">
      <c r="A57" s="289" t="s">
        <v>171</v>
      </c>
      <c r="B57" s="516"/>
      <c r="C57" s="517"/>
      <c r="D57" s="518"/>
      <c r="E57" s="519"/>
      <c r="F57" s="179"/>
      <c r="G57" s="179"/>
      <c r="H57" s="179"/>
      <c r="I57" s="179"/>
      <c r="J57" s="179"/>
      <c r="K57" s="179"/>
      <c r="L57" s="164"/>
      <c r="M57" s="164"/>
      <c r="N57" s="164"/>
    </row>
    <row r="58" spans="1:14" ht="45" customHeight="1">
      <c r="A58" s="289" t="s">
        <v>172</v>
      </c>
      <c r="B58" s="520"/>
      <c r="C58" s="521"/>
      <c r="D58" s="180"/>
      <c r="E58" s="175"/>
      <c r="F58" s="522"/>
      <c r="G58" s="522"/>
      <c r="H58" s="522"/>
      <c r="I58" s="522"/>
      <c r="J58" s="522"/>
      <c r="K58" s="522"/>
      <c r="L58" s="164"/>
      <c r="M58" s="164"/>
      <c r="N58" s="164"/>
    </row>
    <row r="59" spans="1:14" ht="19.899999999999999" customHeight="1" thickBot="1">
      <c r="A59" s="163"/>
      <c r="D59" s="161"/>
      <c r="E59" s="161"/>
      <c r="F59" s="161"/>
      <c r="G59" s="161"/>
      <c r="H59" s="161"/>
      <c r="I59" s="161"/>
      <c r="J59" s="161"/>
      <c r="K59" s="161"/>
      <c r="L59" s="161"/>
      <c r="M59" s="161"/>
      <c r="N59" s="161"/>
    </row>
    <row r="60" spans="1:14" s="163" customFormat="1" ht="19.899999999999999" customHeight="1" thickBot="1">
      <c r="A60" s="182"/>
      <c r="B60" s="523" t="s">
        <v>173</v>
      </c>
      <c r="C60" s="524"/>
      <c r="D60" s="524"/>
      <c r="E60" s="525"/>
      <c r="F60" s="523" t="s">
        <v>174</v>
      </c>
      <c r="G60" s="524"/>
      <c r="H60" s="524"/>
      <c r="I60" s="524"/>
      <c r="J60" s="524"/>
      <c r="K60" s="524"/>
      <c r="L60" s="507" t="s">
        <v>175</v>
      </c>
      <c r="M60" s="508"/>
      <c r="N60" s="509"/>
    </row>
    <row r="61" spans="1:14" ht="19.899999999999999" customHeight="1" thickBot="1">
      <c r="A61" s="170"/>
      <c r="B61" s="513"/>
      <c r="C61" s="513"/>
      <c r="D61" s="513"/>
      <c r="E61" s="513"/>
      <c r="F61" s="513"/>
      <c r="G61" s="513"/>
      <c r="H61" s="513"/>
      <c r="I61" s="513"/>
      <c r="J61" s="514"/>
      <c r="K61" s="515"/>
      <c r="L61" s="510"/>
      <c r="M61" s="511"/>
      <c r="N61" s="512"/>
    </row>
    <row r="62" spans="1:14" ht="19.899999999999999" customHeight="1" thickBot="1">
      <c r="A62" s="171" t="s">
        <v>166</v>
      </c>
      <c r="B62" s="290" t="s">
        <v>167</v>
      </c>
      <c r="C62" s="290" t="s">
        <v>168</v>
      </c>
      <c r="D62" s="290" t="s">
        <v>167</v>
      </c>
      <c r="E62" s="290" t="s">
        <v>168</v>
      </c>
      <c r="F62" s="290" t="s">
        <v>167</v>
      </c>
      <c r="G62" s="290" t="s">
        <v>168</v>
      </c>
      <c r="H62" s="290" t="s">
        <v>167</v>
      </c>
      <c r="I62" s="290" t="s">
        <v>168</v>
      </c>
      <c r="J62" s="290" t="s">
        <v>167</v>
      </c>
      <c r="K62" s="290" t="s">
        <v>168</v>
      </c>
      <c r="L62" s="168" t="s">
        <v>167</v>
      </c>
      <c r="M62" s="258" t="s">
        <v>168</v>
      </c>
      <c r="N62" s="258" t="s">
        <v>169</v>
      </c>
    </row>
    <row r="63" spans="1:14" ht="19.899999999999999" customHeight="1" thickBot="1">
      <c r="A63" s="169" t="s">
        <v>170</v>
      </c>
      <c r="B63" s="339"/>
      <c r="C63" s="313"/>
      <c r="D63" s="313"/>
      <c r="E63" s="313"/>
      <c r="F63" s="189"/>
      <c r="G63" s="189"/>
      <c r="H63" s="189"/>
      <c r="I63" s="189"/>
      <c r="J63" s="189"/>
      <c r="K63" s="189"/>
      <c r="L63" s="165">
        <f>B63+D63+F63+H63+J63</f>
        <v>0</v>
      </c>
      <c r="M63" s="165">
        <f>C63+E63+G63+I63+K63</f>
        <v>0</v>
      </c>
      <c r="N63" s="257">
        <f>(L63+M63)/2</f>
        <v>0</v>
      </c>
    </row>
    <row r="64" spans="1:14" ht="19.899999999999999" customHeight="1" thickBot="1">
      <c r="A64" s="169">
        <v>1</v>
      </c>
      <c r="B64" s="188"/>
      <c r="C64" s="189"/>
      <c r="D64" s="189"/>
      <c r="E64" s="189"/>
      <c r="F64" s="313"/>
      <c r="G64" s="313"/>
      <c r="H64" s="313"/>
      <c r="I64" s="313"/>
      <c r="J64" s="313"/>
      <c r="K64" s="313"/>
      <c r="L64" s="165">
        <f>B64+D64+F64+H64+J64</f>
        <v>0</v>
      </c>
      <c r="M64" s="165">
        <f>C64+E64+G64+I64+K64</f>
        <v>0</v>
      </c>
      <c r="N64" s="257">
        <f>(L64+M64)/2</f>
        <v>0</v>
      </c>
    </row>
    <row r="65" spans="1:14" ht="19.899999999999999" customHeight="1" thickBot="1">
      <c r="A65" s="204">
        <v>2</v>
      </c>
      <c r="B65" s="188"/>
      <c r="C65" s="189"/>
      <c r="D65" s="189"/>
      <c r="E65" s="189"/>
      <c r="F65" s="313"/>
      <c r="G65" s="313"/>
      <c r="H65" s="313"/>
      <c r="I65" s="313"/>
      <c r="J65" s="313"/>
      <c r="K65" s="313"/>
      <c r="L65" s="165">
        <f>F65+H65+J65</f>
        <v>0</v>
      </c>
      <c r="M65" s="165">
        <f>G65+I65+K65</f>
        <v>0</v>
      </c>
      <c r="N65" s="257">
        <f t="shared" ref="N65:N73" si="6">(L65+M65)/2</f>
        <v>0</v>
      </c>
    </row>
    <row r="66" spans="1:14" ht="19.899999999999999" customHeight="1" thickBot="1">
      <c r="A66" s="204">
        <v>3</v>
      </c>
      <c r="B66" s="188"/>
      <c r="C66" s="189"/>
      <c r="D66" s="189"/>
      <c r="E66" s="189"/>
      <c r="F66" s="313"/>
      <c r="G66" s="313"/>
      <c r="H66" s="313"/>
      <c r="I66" s="313"/>
      <c r="J66" s="313"/>
      <c r="K66" s="313"/>
      <c r="L66" s="165">
        <f t="shared" ref="L66:L73" si="7">F66+H66+J66</f>
        <v>0</v>
      </c>
      <c r="M66" s="165">
        <f t="shared" ref="M66:M73" si="8">G66+I66+K66</f>
        <v>0</v>
      </c>
      <c r="N66" s="257">
        <f t="shared" si="6"/>
        <v>0</v>
      </c>
    </row>
    <row r="67" spans="1:14" ht="19.899999999999999" customHeight="1" thickBot="1">
      <c r="A67" s="169">
        <v>4</v>
      </c>
      <c r="B67" s="188"/>
      <c r="C67" s="189"/>
      <c r="D67" s="189"/>
      <c r="E67" s="189"/>
      <c r="F67" s="313"/>
      <c r="G67" s="313"/>
      <c r="H67" s="313"/>
      <c r="I67" s="313"/>
      <c r="J67" s="313"/>
      <c r="K67" s="313"/>
      <c r="L67" s="165">
        <f t="shared" si="7"/>
        <v>0</v>
      </c>
      <c r="M67" s="165">
        <f t="shared" si="8"/>
        <v>0</v>
      </c>
      <c r="N67" s="257">
        <f t="shared" si="6"/>
        <v>0</v>
      </c>
    </row>
    <row r="68" spans="1:14" ht="19.899999999999999" customHeight="1" thickBot="1">
      <c r="A68" s="204">
        <v>5</v>
      </c>
      <c r="B68" s="188"/>
      <c r="C68" s="189"/>
      <c r="D68" s="189"/>
      <c r="E68" s="189"/>
      <c r="F68" s="313"/>
      <c r="G68" s="313"/>
      <c r="H68" s="313"/>
      <c r="I68" s="313"/>
      <c r="J68" s="313"/>
      <c r="K68" s="313"/>
      <c r="L68" s="165">
        <f t="shared" si="7"/>
        <v>0</v>
      </c>
      <c r="M68" s="165">
        <f t="shared" si="8"/>
        <v>0</v>
      </c>
      <c r="N68" s="257">
        <f t="shared" si="6"/>
        <v>0</v>
      </c>
    </row>
    <row r="69" spans="1:14" ht="19.899999999999999" customHeight="1" thickBot="1">
      <c r="A69" s="204">
        <v>6</v>
      </c>
      <c r="B69" s="188"/>
      <c r="C69" s="189"/>
      <c r="D69" s="189"/>
      <c r="E69" s="189"/>
      <c r="F69" s="313"/>
      <c r="G69" s="313"/>
      <c r="H69" s="313"/>
      <c r="I69" s="313"/>
      <c r="J69" s="313"/>
      <c r="K69" s="313"/>
      <c r="L69" s="165">
        <f t="shared" si="7"/>
        <v>0</v>
      </c>
      <c r="M69" s="165">
        <f t="shared" si="8"/>
        <v>0</v>
      </c>
      <c r="N69" s="257">
        <f t="shared" si="6"/>
        <v>0</v>
      </c>
    </row>
    <row r="70" spans="1:14" ht="19.899999999999999" customHeight="1" thickBot="1">
      <c r="A70" s="169">
        <v>7</v>
      </c>
      <c r="B70" s="188"/>
      <c r="C70" s="189"/>
      <c r="D70" s="189"/>
      <c r="E70" s="189"/>
      <c r="F70" s="313"/>
      <c r="G70" s="313"/>
      <c r="H70" s="313"/>
      <c r="I70" s="313"/>
      <c r="J70" s="313"/>
      <c r="K70" s="313"/>
      <c r="L70" s="165">
        <f t="shared" si="7"/>
        <v>0</v>
      </c>
      <c r="M70" s="165">
        <f t="shared" si="8"/>
        <v>0</v>
      </c>
      <c r="N70" s="257">
        <f t="shared" si="6"/>
        <v>0</v>
      </c>
    </row>
    <row r="71" spans="1:14" ht="19.899999999999999" customHeight="1" thickBot="1">
      <c r="A71" s="204">
        <v>8</v>
      </c>
      <c r="B71" s="172"/>
      <c r="C71" s="173"/>
      <c r="D71" s="173"/>
      <c r="E71" s="173"/>
      <c r="F71" s="313"/>
      <c r="G71" s="313"/>
      <c r="H71" s="313"/>
      <c r="I71" s="313"/>
      <c r="J71" s="313"/>
      <c r="K71" s="313"/>
      <c r="L71" s="165">
        <f t="shared" si="7"/>
        <v>0</v>
      </c>
      <c r="M71" s="165">
        <f t="shared" si="8"/>
        <v>0</v>
      </c>
      <c r="N71" s="257">
        <f t="shared" si="6"/>
        <v>0</v>
      </c>
    </row>
    <row r="72" spans="1:14" ht="19.899999999999999" customHeight="1" thickBot="1">
      <c r="A72" s="204">
        <v>9</v>
      </c>
      <c r="B72" s="172"/>
      <c r="C72" s="173"/>
      <c r="D72" s="173"/>
      <c r="E72" s="173"/>
      <c r="F72" s="313"/>
      <c r="G72" s="313"/>
      <c r="H72" s="313"/>
      <c r="I72" s="313"/>
      <c r="J72" s="313"/>
      <c r="K72" s="313"/>
      <c r="L72" s="165">
        <f t="shared" si="7"/>
        <v>0</v>
      </c>
      <c r="M72" s="165">
        <f t="shared" si="8"/>
        <v>0</v>
      </c>
      <c r="N72" s="257">
        <f t="shared" si="6"/>
        <v>0</v>
      </c>
    </row>
    <row r="73" spans="1:14" ht="19.899999999999999" customHeight="1" thickBot="1">
      <c r="A73" s="169">
        <v>10</v>
      </c>
      <c r="B73" s="172"/>
      <c r="C73" s="173"/>
      <c r="D73" s="173"/>
      <c r="E73" s="173"/>
      <c r="F73" s="313"/>
      <c r="G73" s="313"/>
      <c r="H73" s="313"/>
      <c r="I73" s="313"/>
      <c r="J73" s="313"/>
      <c r="K73" s="313"/>
      <c r="L73" s="165">
        <f t="shared" si="7"/>
        <v>0</v>
      </c>
      <c r="M73" s="165">
        <f t="shared" si="8"/>
        <v>0</v>
      </c>
      <c r="N73" s="257">
        <f t="shared" si="6"/>
        <v>0</v>
      </c>
    </row>
    <row r="74" spans="1:14" ht="19.899999999999999" customHeight="1" thickBot="1">
      <c r="A74" s="504" t="s">
        <v>176</v>
      </c>
      <c r="B74" s="505"/>
      <c r="C74" s="505"/>
      <c r="D74" s="505"/>
      <c r="E74" s="505"/>
      <c r="F74" s="505"/>
      <c r="G74" s="505"/>
      <c r="H74" s="505"/>
      <c r="I74" s="505"/>
      <c r="J74" s="505"/>
      <c r="K74" s="506"/>
      <c r="L74" s="265">
        <f>SUM(L63:L73)</f>
        <v>0</v>
      </c>
      <c r="M74" s="265">
        <f>SUM(M63:M73)</f>
        <v>0</v>
      </c>
      <c r="N74" s="266">
        <f>SUM(N63:N73)</f>
        <v>0</v>
      </c>
    </row>
    <row r="75" spans="1:14" ht="7.5" customHeight="1">
      <c r="A75" s="183"/>
      <c r="B75" s="183"/>
      <c r="C75" s="183"/>
      <c r="D75" s="183"/>
      <c r="E75" s="238"/>
      <c r="F75" s="174"/>
      <c r="G75" s="174"/>
      <c r="H75" s="174"/>
      <c r="I75" s="174"/>
      <c r="J75" s="174"/>
      <c r="K75" s="174"/>
      <c r="L75" s="164"/>
      <c r="M75" s="164"/>
      <c r="N75" s="164"/>
    </row>
    <row r="76" spans="1:14" ht="7.5" customHeight="1">
      <c r="A76" s="183"/>
      <c r="B76" s="183"/>
      <c r="C76" s="183"/>
      <c r="D76" s="183"/>
      <c r="E76" s="238"/>
      <c r="F76" s="174"/>
      <c r="G76" s="174"/>
      <c r="H76" s="174"/>
      <c r="I76" s="174"/>
      <c r="J76" s="174"/>
      <c r="K76" s="174"/>
      <c r="L76" s="164"/>
      <c r="M76" s="164"/>
      <c r="N76" s="164"/>
    </row>
    <row r="77" spans="1:14" ht="7.15" customHeight="1">
      <c r="A77" s="183"/>
      <c r="B77" s="183"/>
      <c r="C77" s="183"/>
      <c r="D77" s="183"/>
      <c r="E77" s="238"/>
      <c r="F77" s="174"/>
      <c r="G77" s="174"/>
      <c r="H77" s="174"/>
      <c r="I77" s="174"/>
      <c r="J77" s="174"/>
      <c r="K77" s="174"/>
      <c r="L77" s="164"/>
      <c r="M77" s="164"/>
      <c r="N77" s="164"/>
    </row>
    <row r="78" spans="1:14" ht="7.15" customHeight="1">
      <c r="A78" s="183"/>
      <c r="B78" s="183"/>
      <c r="C78" s="183"/>
      <c r="D78" s="183"/>
      <c r="E78" s="238"/>
      <c r="F78" s="174"/>
      <c r="G78" s="174"/>
      <c r="H78" s="174"/>
      <c r="I78" s="174"/>
      <c r="J78" s="174"/>
      <c r="K78" s="174"/>
      <c r="L78" s="164"/>
      <c r="M78" s="164"/>
      <c r="N78" s="164"/>
    </row>
    <row r="79" spans="1:14" ht="7.5" customHeight="1">
      <c r="A79" s="183"/>
      <c r="B79" s="183"/>
      <c r="C79" s="183"/>
      <c r="D79" s="183"/>
      <c r="E79" s="238"/>
      <c r="F79" s="174"/>
      <c r="G79" s="174"/>
      <c r="H79" s="174"/>
      <c r="I79" s="174"/>
      <c r="J79" s="174"/>
      <c r="K79" s="174"/>
      <c r="L79" s="164"/>
      <c r="M79" s="164"/>
      <c r="N79" s="164"/>
    </row>
    <row r="80" spans="1:14" ht="7.5" customHeight="1">
      <c r="A80" s="183"/>
      <c r="B80" s="183"/>
      <c r="C80" s="183"/>
      <c r="D80" s="183"/>
      <c r="E80" s="238"/>
      <c r="F80" s="174"/>
      <c r="G80" s="174"/>
      <c r="H80" s="174"/>
      <c r="I80" s="174"/>
      <c r="J80" s="174"/>
      <c r="K80" s="174"/>
      <c r="L80" s="164"/>
      <c r="M80" s="164"/>
      <c r="N80" s="164"/>
    </row>
    <row r="81" spans="1:14" ht="45" customHeight="1">
      <c r="A81" s="289" t="s">
        <v>171</v>
      </c>
      <c r="B81" s="516"/>
      <c r="C81" s="517"/>
      <c r="D81" s="518"/>
      <c r="E81" s="519"/>
      <c r="F81" s="179"/>
      <c r="G81" s="179"/>
      <c r="H81" s="179"/>
      <c r="I81" s="179"/>
      <c r="J81" s="179"/>
      <c r="K81" s="179"/>
      <c r="L81" s="164"/>
      <c r="M81" s="164"/>
      <c r="N81" s="164"/>
    </row>
    <row r="82" spans="1:14" ht="45" customHeight="1">
      <c r="A82" s="289" t="s">
        <v>172</v>
      </c>
      <c r="B82" s="520"/>
      <c r="C82" s="521"/>
      <c r="D82" s="180"/>
      <c r="E82" s="175"/>
      <c r="F82" s="522"/>
      <c r="G82" s="522"/>
      <c r="H82" s="522"/>
      <c r="I82" s="522"/>
      <c r="J82" s="522"/>
      <c r="K82" s="522"/>
      <c r="L82" s="164"/>
      <c r="M82" s="164"/>
      <c r="N82" s="164"/>
    </row>
    <row r="83" spans="1:14" ht="19.899999999999999" customHeight="1" thickBot="1">
      <c r="A83" s="163"/>
      <c r="D83" s="161"/>
      <c r="E83" s="161"/>
      <c r="F83" s="161"/>
      <c r="G83" s="161"/>
      <c r="H83" s="161"/>
      <c r="I83" s="161"/>
      <c r="J83" s="161"/>
      <c r="K83" s="161"/>
      <c r="L83" s="161"/>
      <c r="M83" s="161"/>
      <c r="N83" s="161"/>
    </row>
    <row r="84" spans="1:14" s="163" customFormat="1" ht="19.899999999999999" customHeight="1" thickBot="1">
      <c r="A84" s="182"/>
      <c r="B84" s="523" t="s">
        <v>173</v>
      </c>
      <c r="C84" s="524"/>
      <c r="D84" s="524"/>
      <c r="E84" s="525"/>
      <c r="F84" s="523" t="s">
        <v>174</v>
      </c>
      <c r="G84" s="524"/>
      <c r="H84" s="524"/>
      <c r="I84" s="524"/>
      <c r="J84" s="524"/>
      <c r="K84" s="524"/>
      <c r="L84" s="507" t="s">
        <v>175</v>
      </c>
      <c r="M84" s="508"/>
      <c r="N84" s="509"/>
    </row>
    <row r="85" spans="1:14" ht="19.899999999999999" customHeight="1" thickBot="1">
      <c r="A85" s="170"/>
      <c r="B85" s="513"/>
      <c r="C85" s="513"/>
      <c r="D85" s="513"/>
      <c r="E85" s="513"/>
      <c r="F85" s="513"/>
      <c r="G85" s="513"/>
      <c r="H85" s="513"/>
      <c r="I85" s="513"/>
      <c r="J85" s="514"/>
      <c r="K85" s="515"/>
      <c r="L85" s="510"/>
      <c r="M85" s="511"/>
      <c r="N85" s="512"/>
    </row>
    <row r="86" spans="1:14" ht="19.899999999999999" customHeight="1" thickBot="1">
      <c r="A86" s="171" t="s">
        <v>166</v>
      </c>
      <c r="B86" s="290" t="s">
        <v>167</v>
      </c>
      <c r="C86" s="290" t="s">
        <v>168</v>
      </c>
      <c r="D86" s="290" t="s">
        <v>167</v>
      </c>
      <c r="E86" s="290" t="s">
        <v>168</v>
      </c>
      <c r="F86" s="290" t="s">
        <v>167</v>
      </c>
      <c r="G86" s="290" t="s">
        <v>168</v>
      </c>
      <c r="H86" s="290" t="s">
        <v>167</v>
      </c>
      <c r="I86" s="290" t="s">
        <v>168</v>
      </c>
      <c r="J86" s="290" t="s">
        <v>167</v>
      </c>
      <c r="K86" s="290" t="s">
        <v>168</v>
      </c>
      <c r="L86" s="168" t="s">
        <v>167</v>
      </c>
      <c r="M86" s="258" t="s">
        <v>168</v>
      </c>
      <c r="N86" s="258" t="s">
        <v>169</v>
      </c>
    </row>
    <row r="87" spans="1:14" ht="19.899999999999999" customHeight="1" thickBot="1">
      <c r="A87" s="169" t="s">
        <v>170</v>
      </c>
      <c r="B87" s="339"/>
      <c r="C87" s="313"/>
      <c r="D87" s="313"/>
      <c r="E87" s="313"/>
      <c r="F87" s="189"/>
      <c r="G87" s="189"/>
      <c r="H87" s="189"/>
      <c r="I87" s="189"/>
      <c r="J87" s="189"/>
      <c r="K87" s="189"/>
      <c r="L87" s="165">
        <f>B87+D87+F87+H87+J87</f>
        <v>0</v>
      </c>
      <c r="M87" s="165">
        <f>C87+E87+G87+I87+K87</f>
        <v>0</v>
      </c>
      <c r="N87" s="257">
        <f>(L87+M87)/2</f>
        <v>0</v>
      </c>
    </row>
    <row r="88" spans="1:14" ht="19.899999999999999" customHeight="1" thickBot="1">
      <c r="A88" s="169">
        <v>1</v>
      </c>
      <c r="B88" s="188"/>
      <c r="C88" s="189"/>
      <c r="D88" s="189"/>
      <c r="E88" s="189"/>
      <c r="F88" s="313"/>
      <c r="G88" s="313"/>
      <c r="H88" s="313"/>
      <c r="I88" s="313"/>
      <c r="J88" s="313"/>
      <c r="K88" s="313"/>
      <c r="L88" s="165">
        <f>B88+D88+F88+H88+J88</f>
        <v>0</v>
      </c>
      <c r="M88" s="165">
        <f>C88+E88+G88+I88+K88</f>
        <v>0</v>
      </c>
      <c r="N88" s="257">
        <f>(L88+M88)/2</f>
        <v>0</v>
      </c>
    </row>
    <row r="89" spans="1:14" ht="19.899999999999999" customHeight="1" thickBot="1">
      <c r="A89" s="204">
        <v>2</v>
      </c>
      <c r="B89" s="188"/>
      <c r="C89" s="189"/>
      <c r="D89" s="189"/>
      <c r="E89" s="189"/>
      <c r="F89" s="313"/>
      <c r="G89" s="313"/>
      <c r="H89" s="313"/>
      <c r="I89" s="313"/>
      <c r="J89" s="313"/>
      <c r="K89" s="313"/>
      <c r="L89" s="165">
        <f>F89+H89+J89</f>
        <v>0</v>
      </c>
      <c r="M89" s="165">
        <f>G89+I89+K89</f>
        <v>0</v>
      </c>
      <c r="N89" s="257">
        <f t="shared" ref="N89:N97" si="9">(L89+M89)/2</f>
        <v>0</v>
      </c>
    </row>
    <row r="90" spans="1:14" ht="19.899999999999999" customHeight="1" thickBot="1">
      <c r="A90" s="204">
        <v>3</v>
      </c>
      <c r="B90" s="188"/>
      <c r="C90" s="189"/>
      <c r="D90" s="189"/>
      <c r="E90" s="189"/>
      <c r="F90" s="313"/>
      <c r="G90" s="313"/>
      <c r="H90" s="313"/>
      <c r="I90" s="313"/>
      <c r="J90" s="313"/>
      <c r="K90" s="313"/>
      <c r="L90" s="165">
        <f t="shared" ref="L90:L97" si="10">F90+H90+J90</f>
        <v>0</v>
      </c>
      <c r="M90" s="165">
        <f t="shared" ref="M90:M97" si="11">G90+I90+K90</f>
        <v>0</v>
      </c>
      <c r="N90" s="257">
        <f t="shared" si="9"/>
        <v>0</v>
      </c>
    </row>
    <row r="91" spans="1:14" ht="19.899999999999999" customHeight="1" thickBot="1">
      <c r="A91" s="169">
        <v>4</v>
      </c>
      <c r="B91" s="188"/>
      <c r="C91" s="189"/>
      <c r="D91" s="189"/>
      <c r="E91" s="189"/>
      <c r="F91" s="313"/>
      <c r="G91" s="313"/>
      <c r="H91" s="313"/>
      <c r="I91" s="313"/>
      <c r="J91" s="313"/>
      <c r="K91" s="313"/>
      <c r="L91" s="165">
        <f t="shared" si="10"/>
        <v>0</v>
      </c>
      <c r="M91" s="165">
        <f t="shared" si="11"/>
        <v>0</v>
      </c>
      <c r="N91" s="257">
        <f t="shared" si="9"/>
        <v>0</v>
      </c>
    </row>
    <row r="92" spans="1:14" ht="19.899999999999999" customHeight="1" thickBot="1">
      <c r="A92" s="204">
        <v>5</v>
      </c>
      <c r="B92" s="188"/>
      <c r="C92" s="189"/>
      <c r="D92" s="189"/>
      <c r="E92" s="189"/>
      <c r="F92" s="313"/>
      <c r="G92" s="313"/>
      <c r="H92" s="313"/>
      <c r="I92" s="313"/>
      <c r="J92" s="313"/>
      <c r="K92" s="313"/>
      <c r="L92" s="165">
        <f t="shared" si="10"/>
        <v>0</v>
      </c>
      <c r="M92" s="165">
        <f t="shared" si="11"/>
        <v>0</v>
      </c>
      <c r="N92" s="257">
        <f t="shared" si="9"/>
        <v>0</v>
      </c>
    </row>
    <row r="93" spans="1:14" ht="19.899999999999999" customHeight="1" thickBot="1">
      <c r="A93" s="204">
        <v>6</v>
      </c>
      <c r="B93" s="188"/>
      <c r="C93" s="189"/>
      <c r="D93" s="189"/>
      <c r="E93" s="189"/>
      <c r="F93" s="313"/>
      <c r="G93" s="313"/>
      <c r="H93" s="313"/>
      <c r="I93" s="313"/>
      <c r="J93" s="313"/>
      <c r="K93" s="313"/>
      <c r="L93" s="165">
        <f t="shared" si="10"/>
        <v>0</v>
      </c>
      <c r="M93" s="165">
        <f t="shared" si="11"/>
        <v>0</v>
      </c>
      <c r="N93" s="257">
        <f t="shared" si="9"/>
        <v>0</v>
      </c>
    </row>
    <row r="94" spans="1:14" ht="19.899999999999999" customHeight="1" thickBot="1">
      <c r="A94" s="169">
        <v>7</v>
      </c>
      <c r="B94" s="188"/>
      <c r="C94" s="189"/>
      <c r="D94" s="189"/>
      <c r="E94" s="189"/>
      <c r="F94" s="313"/>
      <c r="G94" s="313"/>
      <c r="H94" s="313"/>
      <c r="I94" s="313"/>
      <c r="J94" s="313"/>
      <c r="K94" s="313"/>
      <c r="L94" s="165">
        <f t="shared" si="10"/>
        <v>0</v>
      </c>
      <c r="M94" s="165">
        <f t="shared" si="11"/>
        <v>0</v>
      </c>
      <c r="N94" s="257">
        <f t="shared" si="9"/>
        <v>0</v>
      </c>
    </row>
    <row r="95" spans="1:14" ht="19.899999999999999" customHeight="1" thickBot="1">
      <c r="A95" s="204">
        <v>8</v>
      </c>
      <c r="B95" s="172"/>
      <c r="C95" s="173"/>
      <c r="D95" s="173"/>
      <c r="E95" s="173"/>
      <c r="F95" s="313"/>
      <c r="G95" s="313"/>
      <c r="H95" s="313"/>
      <c r="I95" s="313"/>
      <c r="J95" s="313"/>
      <c r="K95" s="313"/>
      <c r="L95" s="165">
        <f t="shared" si="10"/>
        <v>0</v>
      </c>
      <c r="M95" s="165">
        <f t="shared" si="11"/>
        <v>0</v>
      </c>
      <c r="N95" s="257">
        <f t="shared" si="9"/>
        <v>0</v>
      </c>
    </row>
    <row r="96" spans="1:14" ht="19.899999999999999" customHeight="1" thickBot="1">
      <c r="A96" s="204">
        <v>9</v>
      </c>
      <c r="B96" s="172"/>
      <c r="C96" s="173"/>
      <c r="D96" s="173"/>
      <c r="E96" s="173"/>
      <c r="F96" s="313"/>
      <c r="G96" s="313"/>
      <c r="H96" s="313"/>
      <c r="I96" s="313"/>
      <c r="J96" s="313"/>
      <c r="K96" s="313"/>
      <c r="L96" s="165">
        <f t="shared" si="10"/>
        <v>0</v>
      </c>
      <c r="M96" s="165">
        <f t="shared" si="11"/>
        <v>0</v>
      </c>
      <c r="N96" s="257">
        <f t="shared" si="9"/>
        <v>0</v>
      </c>
    </row>
    <row r="97" spans="1:14" ht="19.899999999999999" customHeight="1" thickBot="1">
      <c r="A97" s="169">
        <v>10</v>
      </c>
      <c r="B97" s="172"/>
      <c r="C97" s="173"/>
      <c r="D97" s="173"/>
      <c r="E97" s="173"/>
      <c r="F97" s="313"/>
      <c r="G97" s="313"/>
      <c r="H97" s="313"/>
      <c r="I97" s="313"/>
      <c r="J97" s="313"/>
      <c r="K97" s="313"/>
      <c r="L97" s="165">
        <f t="shared" si="10"/>
        <v>0</v>
      </c>
      <c r="M97" s="165">
        <f t="shared" si="11"/>
        <v>0</v>
      </c>
      <c r="N97" s="257">
        <f t="shared" si="9"/>
        <v>0</v>
      </c>
    </row>
    <row r="98" spans="1:14" ht="19.899999999999999" customHeight="1" thickBot="1">
      <c r="A98" s="504" t="s">
        <v>176</v>
      </c>
      <c r="B98" s="505"/>
      <c r="C98" s="505"/>
      <c r="D98" s="505"/>
      <c r="E98" s="505"/>
      <c r="F98" s="505"/>
      <c r="G98" s="505"/>
      <c r="H98" s="505"/>
      <c r="I98" s="505"/>
      <c r="J98" s="505"/>
      <c r="K98" s="506"/>
      <c r="L98" s="265">
        <f>SUM(L87:L97)</f>
        <v>0</v>
      </c>
      <c r="M98" s="265">
        <f>SUM(M87:M97)</f>
        <v>0</v>
      </c>
      <c r="N98" s="266">
        <f>SUM(N87:N97)</f>
        <v>0</v>
      </c>
    </row>
    <row r="99" spans="1:14" ht="19.899999999999999" customHeight="1"/>
    <row r="100" spans="1:14" ht="19.899999999999999" customHeight="1"/>
    <row r="101" spans="1:14" ht="19.899999999999999" customHeight="1"/>
    <row r="102" spans="1:14" ht="19.899999999999999" customHeight="1"/>
    <row r="103" spans="1:14" ht="19.899999999999999" customHeight="1"/>
    <row r="104" spans="1:14" ht="19.899999999999999" customHeight="1"/>
    <row r="105" spans="1:14" ht="19.899999999999999" customHeight="1"/>
    <row r="106" spans="1:14" ht="19.899999999999999" customHeight="1"/>
    <row r="107" spans="1:14" ht="19.899999999999999" customHeight="1"/>
    <row r="108" spans="1:14" ht="19.899999999999999" customHeight="1"/>
    <row r="109" spans="1:14" ht="19.899999999999999" customHeight="1"/>
    <row r="110" spans="1:14" ht="19.899999999999999" customHeight="1"/>
    <row r="111" spans="1:14" ht="19.899999999999999" customHeight="1"/>
    <row r="112" spans="1:14"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sheetData>
  <mergeCells count="53">
    <mergeCell ref="B36:E36"/>
    <mergeCell ref="F36:K36"/>
    <mergeCell ref="L36:N37"/>
    <mergeCell ref="B37:C37"/>
    <mergeCell ref="D37:E37"/>
    <mergeCell ref="F37:G37"/>
    <mergeCell ref="H37:I37"/>
    <mergeCell ref="D57:E57"/>
    <mergeCell ref="B58:C58"/>
    <mergeCell ref="F58:K58"/>
    <mergeCell ref="B60:E60"/>
    <mergeCell ref="F60:K60"/>
    <mergeCell ref="L60:N61"/>
    <mergeCell ref="B61:C61"/>
    <mergeCell ref="D61:E61"/>
    <mergeCell ref="F61:G61"/>
    <mergeCell ref="H61:I61"/>
    <mergeCell ref="J61:K61"/>
    <mergeCell ref="A74:K74"/>
    <mergeCell ref="B57:C57"/>
    <mergeCell ref="B2:C2"/>
    <mergeCell ref="B9:C9"/>
    <mergeCell ref="B10:C10"/>
    <mergeCell ref="D13:E13"/>
    <mergeCell ref="B13:C13"/>
    <mergeCell ref="A26:K26"/>
    <mergeCell ref="D9:E9"/>
    <mergeCell ref="F10:K10"/>
    <mergeCell ref="B33:C33"/>
    <mergeCell ref="D33:E33"/>
    <mergeCell ref="B34:C34"/>
    <mergeCell ref="F34:K34"/>
    <mergeCell ref="J37:K37"/>
    <mergeCell ref="A50:K50"/>
    <mergeCell ref="L12:N13"/>
    <mergeCell ref="F13:G13"/>
    <mergeCell ref="H13:I13"/>
    <mergeCell ref="J13:K13"/>
    <mergeCell ref="B12:E12"/>
    <mergeCell ref="F12:K12"/>
    <mergeCell ref="B81:C81"/>
    <mergeCell ref="D81:E81"/>
    <mergeCell ref="B82:C82"/>
    <mergeCell ref="F82:K82"/>
    <mergeCell ref="B84:E84"/>
    <mergeCell ref="F84:K84"/>
    <mergeCell ref="A98:K98"/>
    <mergeCell ref="L84:N85"/>
    <mergeCell ref="B85:C85"/>
    <mergeCell ref="D85:E85"/>
    <mergeCell ref="F85:G85"/>
    <mergeCell ref="H85:I85"/>
    <mergeCell ref="J85:K85"/>
  </mergeCells>
  <pageMargins left="0.7" right="0.7" top="0.78740157499999996" bottom="0.78740157499999996" header="0.3" footer="0.3"/>
  <pageSetup paperSize="9" scale="55" orientation="landscape" verticalDpi="300" r:id="rId1"/>
  <headerFooter alignWithMargins="0"/>
  <rowBreaks count="3" manualBreakCount="3">
    <brk id="29" max="13" man="1"/>
    <brk id="52" max="13" man="1"/>
    <brk id="77" max="1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00"/>
  </sheetPr>
  <dimension ref="A1:T107"/>
  <sheetViews>
    <sheetView showGridLines="0" zoomScale="80" zoomScaleNormal="80" zoomScaleSheetLayoutView="40" zoomScalePageLayoutView="25" workbookViewId="0">
      <pane ySplit="2" topLeftCell="A3" activePane="bottomLeft" state="frozen"/>
      <selection pane="bottomLeft" activeCell="L12" sqref="L12:N13"/>
    </sheetView>
  </sheetViews>
  <sheetFormatPr baseColWidth="10" defaultColWidth="11.42578125" defaultRowHeight="12.75"/>
  <cols>
    <col min="1" max="1" width="26.5703125" style="162" customWidth="1"/>
    <col min="2" max="13" width="16.7109375" style="162" customWidth="1"/>
    <col min="14" max="14" width="16.7109375" style="185" customWidth="1"/>
    <col min="15" max="15" width="3.7109375" style="197" customWidth="1"/>
    <col min="16" max="18" width="9.140625" style="197" customWidth="1"/>
    <col min="19" max="20" width="9.140625" style="162" customWidth="1"/>
    <col min="21" max="16384" width="11.42578125" style="162"/>
  </cols>
  <sheetData>
    <row r="1" spans="1:20" ht="19.899999999999999" customHeight="1" thickBot="1">
      <c r="A1" s="296" t="s">
        <v>177</v>
      </c>
      <c r="B1" s="164"/>
      <c r="C1" s="164"/>
      <c r="D1" s="164"/>
      <c r="E1" s="164"/>
      <c r="F1" s="161"/>
      <c r="G1" s="161"/>
      <c r="H1" s="161"/>
      <c r="I1" s="161"/>
      <c r="J1" s="161"/>
      <c r="K1" s="161"/>
      <c r="L1" s="161"/>
      <c r="M1" s="161"/>
      <c r="N1" s="186"/>
      <c r="O1" s="205"/>
      <c r="P1" s="162"/>
      <c r="Q1" s="162"/>
      <c r="R1" s="162"/>
    </row>
    <row r="2" spans="1:20" ht="19.899999999999999" customHeight="1">
      <c r="A2" s="301" t="s">
        <v>165</v>
      </c>
      <c r="B2" s="553">
        <f>'3b- АЗВ - Затраты'!B2:C2</f>
        <v>0</v>
      </c>
      <c r="C2" s="554"/>
      <c r="D2" s="181"/>
      <c r="E2" s="260"/>
      <c r="N2" s="162"/>
      <c r="O2" s="205"/>
      <c r="P2" s="555" t="s">
        <v>196</v>
      </c>
      <c r="Q2" s="556"/>
      <c r="R2" s="556"/>
      <c r="S2" s="556"/>
      <c r="T2" s="557"/>
    </row>
    <row r="3" spans="1:20" ht="60" customHeight="1">
      <c r="A3" s="174"/>
      <c r="B3" s="174"/>
      <c r="C3" s="174"/>
      <c r="D3" s="174"/>
      <c r="E3" s="260"/>
      <c r="N3" s="162"/>
      <c r="O3" s="205"/>
      <c r="P3" s="558"/>
      <c r="Q3" s="559"/>
      <c r="R3" s="559"/>
      <c r="S3" s="559"/>
      <c r="T3" s="560"/>
    </row>
    <row r="4" spans="1:20" ht="45" customHeight="1">
      <c r="A4" s="349" t="s">
        <v>178</v>
      </c>
      <c r="B4" s="546">
        <f>'3b- АЗВ - Затраты'!B9:C9</f>
        <v>0</v>
      </c>
      <c r="C4" s="547"/>
      <c r="L4" s="176"/>
      <c r="M4" s="176"/>
      <c r="N4" s="259"/>
      <c r="P4" s="558"/>
      <c r="Q4" s="559"/>
      <c r="R4" s="559"/>
      <c r="S4" s="559"/>
      <c r="T4" s="560"/>
    </row>
    <row r="5" spans="1:20" ht="45" customHeight="1">
      <c r="A5" s="348" t="s">
        <v>172</v>
      </c>
      <c r="B5" s="548">
        <f>'3b- АЗВ - Затраты'!B10:C10</f>
        <v>0</v>
      </c>
      <c r="C5" s="548"/>
      <c r="L5" s="184"/>
      <c r="M5" s="161"/>
      <c r="N5" s="186"/>
      <c r="P5" s="558"/>
      <c r="Q5" s="559"/>
      <c r="R5" s="559"/>
      <c r="S5" s="559"/>
      <c r="T5" s="560"/>
    </row>
    <row r="6" spans="1:20" ht="22.5" customHeight="1" thickBot="1">
      <c r="L6" s="197"/>
      <c r="M6" s="197"/>
      <c r="N6" s="311"/>
      <c r="P6" s="558"/>
      <c r="Q6" s="559"/>
      <c r="R6" s="559"/>
      <c r="S6" s="559"/>
      <c r="T6" s="560"/>
    </row>
    <row r="7" spans="1:20" ht="19.899999999999999" customHeight="1">
      <c r="A7" s="320" t="s">
        <v>179</v>
      </c>
      <c r="B7" s="549" t="s">
        <v>195</v>
      </c>
      <c r="C7" s="550"/>
      <c r="D7" s="551" t="s">
        <v>180</v>
      </c>
      <c r="E7" s="550"/>
      <c r="F7" s="551" t="s">
        <v>181</v>
      </c>
      <c r="G7" s="552"/>
      <c r="I7" s="309"/>
      <c r="J7" s="309"/>
      <c r="K7" s="309"/>
      <c r="L7" s="310"/>
      <c r="M7" s="310"/>
      <c r="N7" s="310"/>
      <c r="O7" s="207"/>
      <c r="P7" s="558"/>
      <c r="Q7" s="559"/>
      <c r="R7" s="559"/>
      <c r="S7" s="559"/>
      <c r="T7" s="560"/>
    </row>
    <row r="8" spans="1:20" ht="16.5">
      <c r="A8" s="318" t="s">
        <v>182</v>
      </c>
      <c r="B8" s="541">
        <v>1</v>
      </c>
      <c r="C8" s="542"/>
      <c r="D8" s="543">
        <v>1</v>
      </c>
      <c r="E8" s="544"/>
      <c r="F8" s="543">
        <v>1</v>
      </c>
      <c r="G8" s="545"/>
      <c r="I8" s="309"/>
      <c r="J8" s="309"/>
      <c r="K8" s="309"/>
      <c r="L8" s="310"/>
      <c r="M8" s="310"/>
      <c r="N8" s="310"/>
      <c r="O8" s="207"/>
      <c r="P8" s="558"/>
      <c r="Q8" s="559"/>
      <c r="R8" s="559"/>
      <c r="S8" s="559"/>
      <c r="T8" s="560"/>
    </row>
    <row r="9" spans="1:20" ht="16.5">
      <c r="A9" s="318" t="s">
        <v>183</v>
      </c>
      <c r="B9" s="541">
        <v>1</v>
      </c>
      <c r="C9" s="542"/>
      <c r="D9" s="543">
        <v>1</v>
      </c>
      <c r="E9" s="544"/>
      <c r="F9" s="543">
        <v>1</v>
      </c>
      <c r="G9" s="545"/>
      <c r="I9" s="309"/>
      <c r="J9" s="309"/>
      <c r="K9" s="309"/>
      <c r="L9" s="310"/>
      <c r="M9" s="310"/>
      <c r="N9" s="310"/>
      <c r="O9" s="207"/>
      <c r="P9" s="558"/>
      <c r="Q9" s="559"/>
      <c r="R9" s="559"/>
      <c r="S9" s="559"/>
      <c r="T9" s="560"/>
    </row>
    <row r="10" spans="1:20" ht="17.25" thickBot="1">
      <c r="A10" s="319" t="s">
        <v>184</v>
      </c>
      <c r="B10" s="534">
        <v>1</v>
      </c>
      <c r="C10" s="535"/>
      <c r="D10" s="536">
        <v>1</v>
      </c>
      <c r="E10" s="537"/>
      <c r="F10" s="536">
        <v>1</v>
      </c>
      <c r="G10" s="538"/>
      <c r="I10" s="309"/>
      <c r="J10" s="309"/>
      <c r="K10" s="309"/>
      <c r="L10" s="310"/>
      <c r="M10" s="310"/>
      <c r="N10" s="310"/>
      <c r="O10" s="207"/>
      <c r="P10" s="558"/>
      <c r="Q10" s="559"/>
      <c r="R10" s="559"/>
      <c r="S10" s="559"/>
      <c r="T10" s="560"/>
    </row>
    <row r="11" spans="1:20" ht="19.899999999999999" customHeight="1" thickBot="1">
      <c r="A11" s="183"/>
      <c r="B11" s="314"/>
      <c r="C11" s="183"/>
      <c r="D11" s="197"/>
      <c r="E11" s="197"/>
      <c r="F11" s="197"/>
      <c r="G11" s="315"/>
      <c r="L11" s="184"/>
      <c r="M11" s="161"/>
      <c r="N11" s="186"/>
      <c r="O11" s="205"/>
      <c r="P11" s="558"/>
      <c r="Q11" s="559"/>
      <c r="R11" s="559"/>
      <c r="S11" s="559"/>
      <c r="T11" s="560"/>
    </row>
    <row r="12" spans="1:20" ht="19.899999999999999" customHeight="1" thickBot="1">
      <c r="A12" s="539"/>
      <c r="B12" s="523" t="s">
        <v>185</v>
      </c>
      <c r="C12" s="524"/>
      <c r="D12" s="524"/>
      <c r="E12" s="524"/>
      <c r="F12" s="524"/>
      <c r="G12" s="525"/>
      <c r="H12" s="524" t="s">
        <v>189</v>
      </c>
      <c r="I12" s="524"/>
      <c r="J12" s="524"/>
      <c r="K12" s="525"/>
      <c r="L12" s="527" t="s">
        <v>192</v>
      </c>
      <c r="M12" s="528"/>
      <c r="N12" s="529"/>
      <c r="O12" s="302"/>
      <c r="P12" s="558"/>
      <c r="Q12" s="559"/>
      <c r="R12" s="559"/>
      <c r="S12" s="559"/>
      <c r="T12" s="560"/>
    </row>
    <row r="13" spans="1:20" ht="19.899999999999999" customHeight="1" thickBot="1">
      <c r="A13" s="540"/>
      <c r="B13" s="514" t="s">
        <v>186</v>
      </c>
      <c r="C13" s="533"/>
      <c r="D13" s="514" t="s">
        <v>187</v>
      </c>
      <c r="E13" s="533"/>
      <c r="F13" s="514" t="s">
        <v>188</v>
      </c>
      <c r="G13" s="533"/>
      <c r="H13" s="515" t="s">
        <v>190</v>
      </c>
      <c r="I13" s="533"/>
      <c r="J13" s="514" t="s">
        <v>194</v>
      </c>
      <c r="K13" s="533"/>
      <c r="L13" s="530"/>
      <c r="M13" s="531"/>
      <c r="N13" s="532"/>
      <c r="O13" s="302"/>
      <c r="P13" s="558"/>
      <c r="Q13" s="559"/>
      <c r="R13" s="559"/>
      <c r="S13" s="559"/>
      <c r="T13" s="560"/>
    </row>
    <row r="14" spans="1:20" ht="19.899999999999999" customHeight="1" thickBot="1">
      <c r="A14" s="198" t="s">
        <v>166</v>
      </c>
      <c r="B14" s="290" t="s">
        <v>167</v>
      </c>
      <c r="C14" s="290" t="s">
        <v>168</v>
      </c>
      <c r="D14" s="290" t="s">
        <v>167</v>
      </c>
      <c r="E14" s="290" t="s">
        <v>168</v>
      </c>
      <c r="F14" s="290" t="s">
        <v>167</v>
      </c>
      <c r="G14" s="290" t="s">
        <v>168</v>
      </c>
      <c r="H14" s="290" t="s">
        <v>167</v>
      </c>
      <c r="I14" s="290" t="s">
        <v>168</v>
      </c>
      <c r="J14" s="290" t="s">
        <v>167</v>
      </c>
      <c r="K14" s="290" t="s">
        <v>168</v>
      </c>
      <c r="L14" s="208" t="s">
        <v>167</v>
      </c>
      <c r="M14" s="209" t="s">
        <v>168</v>
      </c>
      <c r="N14" s="209" t="s">
        <v>169</v>
      </c>
      <c r="O14" s="206"/>
      <c r="P14" s="558"/>
      <c r="Q14" s="559"/>
      <c r="R14" s="559"/>
      <c r="S14" s="559"/>
      <c r="T14" s="560"/>
    </row>
    <row r="15" spans="1:20" ht="19.899999999999999" customHeight="1" thickBot="1">
      <c r="A15" s="321" t="s">
        <v>170</v>
      </c>
      <c r="B15" s="188"/>
      <c r="C15" s="189"/>
      <c r="D15" s="189"/>
      <c r="E15" s="189"/>
      <c r="F15" s="189"/>
      <c r="G15" s="351"/>
      <c r="H15" s="189"/>
      <c r="I15" s="189"/>
      <c r="J15" s="189"/>
      <c r="K15" s="189"/>
      <c r="L15" s="165">
        <f t="shared" ref="L15" si="0">(((B15+D15+F15)*($B$8*$D$8*$F$8))+((B15+D15+F15)*(($B$9-$B$8)*$D$9*$F$9))+((B15+D15+F15)*(($B$10-$B$9)*$D$10*$F$10))+(H15+J15))</f>
        <v>0</v>
      </c>
      <c r="M15" s="165">
        <f t="shared" ref="M15" si="1">(((C15+E15+G15)*($B$8*$D$8*$F$8))+((C15+E15+G15)*(($B$9-$B$8)*$D$9*$F$9))+((C15+E15+G15)*(($B$10-$B$9)*$D$10*$F$10))+(I15+K15))</f>
        <v>0</v>
      </c>
      <c r="N15" s="257">
        <f>(L15+M15)/2</f>
        <v>0</v>
      </c>
      <c r="O15" s="206"/>
      <c r="P15" s="558"/>
      <c r="Q15" s="559"/>
      <c r="R15" s="559"/>
      <c r="S15" s="559"/>
      <c r="T15" s="560"/>
    </row>
    <row r="16" spans="1:20" ht="19.899999999999999" customHeight="1" thickBot="1">
      <c r="A16" s="312">
        <v>1</v>
      </c>
      <c r="B16" s="343"/>
      <c r="C16" s="342"/>
      <c r="D16" s="313"/>
      <c r="E16" s="313"/>
      <c r="F16" s="313"/>
      <c r="G16" s="344"/>
      <c r="H16" s="313"/>
      <c r="I16" s="187"/>
      <c r="J16" s="187"/>
      <c r="K16" s="187"/>
      <c r="L16" s="165">
        <f t="shared" ref="L16:L25" si="2">(((B16+D16+F16)*($B$8*$D$8*$F$8))+((B16+D16+F16)*(($B$9-$B$8)*$D$9*$F$9))+((B16+D16+F16)*(($B$10-$B$9)*$D$10*$F$10))+(H16+J16))</f>
        <v>0</v>
      </c>
      <c r="M16" s="165">
        <f t="shared" ref="M16:M25" si="3">(((C16+E16+G16)*($B$8*$D$8*$F$8))+((C16+E16+G16)*(($B$9-$B$8)*$D$9*$F$9))+((C16+E16+G16)*(($B$10-$B$9)*$D$10*$F$10))+(I16+K16))</f>
        <v>0</v>
      </c>
      <c r="N16" s="257">
        <f>(L16+M16)/2</f>
        <v>0</v>
      </c>
      <c r="O16" s="206"/>
      <c r="P16" s="558"/>
      <c r="Q16" s="559"/>
      <c r="R16" s="559"/>
      <c r="S16" s="559"/>
      <c r="T16" s="560"/>
    </row>
    <row r="17" spans="1:20" ht="19.899999999999999" customHeight="1" thickBot="1">
      <c r="A17" s="312">
        <v>2</v>
      </c>
      <c r="B17" s="343"/>
      <c r="C17" s="342"/>
      <c r="D17" s="313"/>
      <c r="E17" s="313"/>
      <c r="F17" s="313"/>
      <c r="G17" s="344"/>
      <c r="H17" s="313"/>
      <c r="I17" s="187"/>
      <c r="J17" s="187"/>
      <c r="K17" s="187"/>
      <c r="L17" s="165">
        <f t="shared" si="2"/>
        <v>0</v>
      </c>
      <c r="M17" s="165">
        <f t="shared" si="3"/>
        <v>0</v>
      </c>
      <c r="N17" s="257">
        <f t="shared" ref="N17:N25" si="4">(L17+M17)/2</f>
        <v>0</v>
      </c>
      <c r="O17" s="206"/>
      <c r="P17" s="558"/>
      <c r="Q17" s="559"/>
      <c r="R17" s="559"/>
      <c r="S17" s="559"/>
      <c r="T17" s="560"/>
    </row>
    <row r="18" spans="1:20" ht="19.899999999999999" customHeight="1" thickBot="1">
      <c r="A18" s="312">
        <v>3</v>
      </c>
      <c r="B18" s="343"/>
      <c r="C18" s="342"/>
      <c r="D18" s="313"/>
      <c r="E18" s="313"/>
      <c r="F18" s="313"/>
      <c r="G18" s="344"/>
      <c r="H18" s="313"/>
      <c r="I18" s="187"/>
      <c r="J18" s="187"/>
      <c r="K18" s="187"/>
      <c r="L18" s="165">
        <f t="shared" si="2"/>
        <v>0</v>
      </c>
      <c r="M18" s="165">
        <f t="shared" si="3"/>
        <v>0</v>
      </c>
      <c r="N18" s="257">
        <f t="shared" si="4"/>
        <v>0</v>
      </c>
      <c r="O18" s="206"/>
      <c r="P18" s="558"/>
      <c r="Q18" s="559"/>
      <c r="R18" s="559"/>
      <c r="S18" s="559"/>
      <c r="T18" s="560"/>
    </row>
    <row r="19" spans="1:20" ht="19.899999999999999" customHeight="1" thickBot="1">
      <c r="A19" s="312">
        <v>4</v>
      </c>
      <c r="B19" s="343"/>
      <c r="C19" s="342"/>
      <c r="D19" s="313"/>
      <c r="E19" s="313"/>
      <c r="F19" s="313"/>
      <c r="G19" s="344"/>
      <c r="H19" s="313"/>
      <c r="I19" s="187"/>
      <c r="J19" s="187"/>
      <c r="K19" s="187"/>
      <c r="L19" s="165">
        <f t="shared" si="2"/>
        <v>0</v>
      </c>
      <c r="M19" s="165">
        <f t="shared" si="3"/>
        <v>0</v>
      </c>
      <c r="N19" s="257">
        <f t="shared" si="4"/>
        <v>0</v>
      </c>
      <c r="O19" s="206"/>
      <c r="P19" s="558"/>
      <c r="Q19" s="559"/>
      <c r="R19" s="559"/>
      <c r="S19" s="559"/>
      <c r="T19" s="560"/>
    </row>
    <row r="20" spans="1:20" ht="19.899999999999999" customHeight="1" thickBot="1">
      <c r="A20" s="312">
        <v>5</v>
      </c>
      <c r="B20" s="343"/>
      <c r="C20" s="342"/>
      <c r="D20" s="313"/>
      <c r="E20" s="313"/>
      <c r="F20" s="313"/>
      <c r="G20" s="344"/>
      <c r="H20" s="313"/>
      <c r="I20" s="187"/>
      <c r="J20" s="187"/>
      <c r="K20" s="187"/>
      <c r="L20" s="165">
        <f t="shared" si="2"/>
        <v>0</v>
      </c>
      <c r="M20" s="165">
        <f t="shared" si="3"/>
        <v>0</v>
      </c>
      <c r="N20" s="257">
        <f t="shared" si="4"/>
        <v>0</v>
      </c>
      <c r="O20" s="206"/>
      <c r="P20" s="558"/>
      <c r="Q20" s="559"/>
      <c r="R20" s="559"/>
      <c r="S20" s="559"/>
      <c r="T20" s="560"/>
    </row>
    <row r="21" spans="1:20" ht="19.899999999999999" customHeight="1" thickBot="1">
      <c r="A21" s="312">
        <v>6</v>
      </c>
      <c r="B21" s="343"/>
      <c r="C21" s="342"/>
      <c r="D21" s="313"/>
      <c r="E21" s="313"/>
      <c r="F21" s="313"/>
      <c r="G21" s="344"/>
      <c r="H21" s="313"/>
      <c r="I21" s="187"/>
      <c r="J21" s="187"/>
      <c r="K21" s="187"/>
      <c r="L21" s="165">
        <f t="shared" si="2"/>
        <v>0</v>
      </c>
      <c r="M21" s="165">
        <f t="shared" si="3"/>
        <v>0</v>
      </c>
      <c r="N21" s="257">
        <f t="shared" si="4"/>
        <v>0</v>
      </c>
      <c r="O21" s="206"/>
      <c r="P21" s="558"/>
      <c r="Q21" s="559"/>
      <c r="R21" s="559"/>
      <c r="S21" s="559"/>
      <c r="T21" s="560"/>
    </row>
    <row r="22" spans="1:20" ht="19.899999999999999" customHeight="1" thickBot="1">
      <c r="A22" s="312">
        <v>7</v>
      </c>
      <c r="B22" s="343"/>
      <c r="C22" s="342"/>
      <c r="D22" s="313"/>
      <c r="E22" s="313"/>
      <c r="F22" s="313"/>
      <c r="G22" s="344"/>
      <c r="H22" s="313"/>
      <c r="I22" s="187"/>
      <c r="J22" s="187"/>
      <c r="K22" s="187"/>
      <c r="L22" s="165">
        <f t="shared" si="2"/>
        <v>0</v>
      </c>
      <c r="M22" s="165">
        <f t="shared" si="3"/>
        <v>0</v>
      </c>
      <c r="N22" s="257">
        <f t="shared" si="4"/>
        <v>0</v>
      </c>
      <c r="O22" s="206"/>
      <c r="P22" s="558"/>
      <c r="Q22" s="559"/>
      <c r="R22" s="559"/>
      <c r="S22" s="559"/>
      <c r="T22" s="560"/>
    </row>
    <row r="23" spans="1:20" ht="19.899999999999999" customHeight="1" thickBot="1">
      <c r="A23" s="312">
        <v>8</v>
      </c>
      <c r="B23" s="343"/>
      <c r="C23" s="342"/>
      <c r="D23" s="313"/>
      <c r="E23" s="313"/>
      <c r="F23" s="313"/>
      <c r="G23" s="344"/>
      <c r="H23" s="313"/>
      <c r="I23" s="187"/>
      <c r="J23" s="187"/>
      <c r="K23" s="187"/>
      <c r="L23" s="165">
        <f t="shared" si="2"/>
        <v>0</v>
      </c>
      <c r="M23" s="165">
        <f t="shared" si="3"/>
        <v>0</v>
      </c>
      <c r="N23" s="257">
        <f t="shared" si="4"/>
        <v>0</v>
      </c>
      <c r="O23" s="206"/>
      <c r="P23" s="558"/>
      <c r="Q23" s="559"/>
      <c r="R23" s="559"/>
      <c r="S23" s="559"/>
      <c r="T23" s="560"/>
    </row>
    <row r="24" spans="1:20" ht="19.899999999999999" customHeight="1" thickBot="1">
      <c r="A24" s="312">
        <v>9</v>
      </c>
      <c r="B24" s="343"/>
      <c r="C24" s="342"/>
      <c r="D24" s="313"/>
      <c r="E24" s="313"/>
      <c r="F24" s="313"/>
      <c r="G24" s="344"/>
      <c r="H24" s="313"/>
      <c r="I24" s="187"/>
      <c r="J24" s="187"/>
      <c r="K24" s="187"/>
      <c r="L24" s="165">
        <f t="shared" si="2"/>
        <v>0</v>
      </c>
      <c r="M24" s="165">
        <f t="shared" si="3"/>
        <v>0</v>
      </c>
      <c r="N24" s="257">
        <f t="shared" si="4"/>
        <v>0</v>
      </c>
      <c r="O24" s="206"/>
      <c r="P24" s="558"/>
      <c r="Q24" s="559"/>
      <c r="R24" s="559"/>
      <c r="S24" s="559"/>
      <c r="T24" s="560"/>
    </row>
    <row r="25" spans="1:20" ht="19.899999999999999" customHeight="1" thickBot="1">
      <c r="A25" s="312">
        <v>10</v>
      </c>
      <c r="B25" s="322"/>
      <c r="C25" s="405"/>
      <c r="D25" s="316"/>
      <c r="E25" s="316"/>
      <c r="F25" s="316"/>
      <c r="G25" s="317"/>
      <c r="H25" s="313"/>
      <c r="I25" s="187"/>
      <c r="J25" s="187"/>
      <c r="K25" s="187"/>
      <c r="L25" s="165">
        <f t="shared" si="2"/>
        <v>0</v>
      </c>
      <c r="M25" s="165">
        <f t="shared" si="3"/>
        <v>0</v>
      </c>
      <c r="N25" s="257">
        <f t="shared" si="4"/>
        <v>0</v>
      </c>
      <c r="O25" s="206"/>
      <c r="P25" s="558"/>
      <c r="Q25" s="559"/>
      <c r="R25" s="559"/>
      <c r="S25" s="559"/>
      <c r="T25" s="560"/>
    </row>
    <row r="26" spans="1:20" ht="19.899999999999999" customHeight="1" thickBot="1">
      <c r="A26" s="307" t="s">
        <v>193</v>
      </c>
      <c r="B26" s="338"/>
      <c r="C26" s="338"/>
      <c r="D26" s="338"/>
      <c r="E26" s="338"/>
      <c r="F26" s="338"/>
      <c r="G26" s="338"/>
      <c r="H26" s="308"/>
      <c r="I26" s="308"/>
      <c r="J26" s="308"/>
      <c r="K26" s="308"/>
      <c r="L26" s="166">
        <f>SUM(L15:L25)</f>
        <v>0</v>
      </c>
      <c r="M26" s="167">
        <f>SUM(M15:M25)</f>
        <v>0</v>
      </c>
      <c r="N26" s="166">
        <f>SUM(N15:N25)</f>
        <v>0</v>
      </c>
      <c r="O26" s="207"/>
      <c r="P26" s="561"/>
      <c r="Q26" s="562"/>
      <c r="R26" s="562"/>
      <c r="S26" s="562"/>
      <c r="T26" s="563"/>
    </row>
    <row r="27" spans="1:20" ht="60" customHeight="1">
      <c r="A27" s="174"/>
      <c r="B27" s="174"/>
      <c r="C27" s="174"/>
      <c r="D27" s="174"/>
      <c r="E27" s="260"/>
      <c r="N27" s="162"/>
      <c r="O27" s="205"/>
      <c r="P27" s="373"/>
      <c r="Q27" s="373"/>
      <c r="R27" s="373"/>
      <c r="S27" s="373"/>
      <c r="T27" s="373"/>
    </row>
    <row r="28" spans="1:20" ht="45" customHeight="1">
      <c r="A28" s="349" t="s">
        <v>178</v>
      </c>
      <c r="B28" s="546">
        <f>'3b- АЗВ - Затраты'!B33:C33</f>
        <v>0</v>
      </c>
      <c r="C28" s="547"/>
      <c r="L28" s="176"/>
      <c r="M28" s="176"/>
      <c r="N28" s="259"/>
      <c r="P28" s="373"/>
      <c r="Q28" s="373"/>
      <c r="R28" s="373"/>
      <c r="S28" s="373"/>
      <c r="T28" s="373"/>
    </row>
    <row r="29" spans="1:20" ht="45" customHeight="1">
      <c r="A29" s="348" t="s">
        <v>172</v>
      </c>
      <c r="B29" s="548">
        <f>'3b- АЗВ - Затраты'!B34:C34</f>
        <v>0</v>
      </c>
      <c r="C29" s="548"/>
      <c r="L29" s="184"/>
      <c r="M29" s="161"/>
      <c r="N29" s="186"/>
      <c r="P29" s="373"/>
      <c r="Q29" s="373"/>
      <c r="R29" s="373"/>
      <c r="S29" s="373"/>
      <c r="T29" s="373"/>
    </row>
    <row r="30" spans="1:20" ht="22.5" customHeight="1" thickBot="1">
      <c r="L30" s="197"/>
      <c r="M30" s="197"/>
      <c r="N30" s="311"/>
      <c r="P30" s="373"/>
      <c r="Q30" s="373"/>
      <c r="R30" s="373"/>
      <c r="S30" s="373"/>
      <c r="T30" s="373"/>
    </row>
    <row r="31" spans="1:20" ht="19.899999999999999" customHeight="1">
      <c r="A31" s="320" t="s">
        <v>179</v>
      </c>
      <c r="B31" s="549" t="s">
        <v>195</v>
      </c>
      <c r="C31" s="550"/>
      <c r="D31" s="551" t="s">
        <v>180</v>
      </c>
      <c r="E31" s="550"/>
      <c r="F31" s="551" t="s">
        <v>181</v>
      </c>
      <c r="G31" s="552"/>
      <c r="I31" s="309"/>
      <c r="J31" s="309"/>
      <c r="K31" s="309"/>
      <c r="L31" s="310"/>
      <c r="M31" s="310"/>
      <c r="N31" s="310"/>
      <c r="O31" s="207"/>
      <c r="P31" s="373"/>
      <c r="Q31" s="373"/>
      <c r="R31" s="373"/>
      <c r="S31" s="373"/>
      <c r="T31" s="373"/>
    </row>
    <row r="32" spans="1:20" ht="18">
      <c r="A32" s="462" t="s">
        <v>182</v>
      </c>
      <c r="B32" s="541">
        <v>1</v>
      </c>
      <c r="C32" s="542"/>
      <c r="D32" s="543">
        <v>1</v>
      </c>
      <c r="E32" s="544"/>
      <c r="F32" s="543">
        <v>1</v>
      </c>
      <c r="G32" s="545"/>
      <c r="I32" s="309"/>
      <c r="J32" s="309"/>
      <c r="K32" s="309"/>
      <c r="L32" s="310"/>
      <c r="M32" s="310"/>
      <c r="N32" s="310"/>
      <c r="O32" s="207"/>
      <c r="P32" s="373"/>
      <c r="Q32" s="373"/>
      <c r="R32" s="373"/>
      <c r="S32" s="373"/>
      <c r="T32" s="373"/>
    </row>
    <row r="33" spans="1:20" ht="18">
      <c r="A33" s="462" t="s">
        <v>183</v>
      </c>
      <c r="B33" s="541">
        <v>1</v>
      </c>
      <c r="C33" s="542"/>
      <c r="D33" s="543">
        <v>1</v>
      </c>
      <c r="E33" s="544"/>
      <c r="F33" s="543">
        <v>1</v>
      </c>
      <c r="G33" s="545"/>
      <c r="I33" s="309"/>
      <c r="J33" s="309"/>
      <c r="K33" s="309"/>
      <c r="L33" s="310"/>
      <c r="M33" s="310"/>
      <c r="N33" s="310"/>
      <c r="O33" s="207"/>
      <c r="P33" s="373"/>
      <c r="Q33" s="373"/>
      <c r="R33" s="373"/>
      <c r="S33" s="373"/>
      <c r="T33" s="373"/>
    </row>
    <row r="34" spans="1:20" ht="18.75" thickBot="1">
      <c r="A34" s="463" t="s">
        <v>184</v>
      </c>
      <c r="B34" s="534">
        <v>1</v>
      </c>
      <c r="C34" s="535"/>
      <c r="D34" s="536">
        <v>1</v>
      </c>
      <c r="E34" s="537"/>
      <c r="F34" s="536">
        <v>1</v>
      </c>
      <c r="G34" s="538"/>
      <c r="I34" s="309"/>
      <c r="J34" s="309"/>
      <c r="K34" s="309"/>
      <c r="L34" s="310"/>
      <c r="M34" s="310"/>
      <c r="N34" s="310"/>
      <c r="O34" s="207"/>
      <c r="P34" s="373"/>
      <c r="Q34" s="373"/>
      <c r="R34" s="373"/>
      <c r="S34" s="373"/>
      <c r="T34" s="373"/>
    </row>
    <row r="35" spans="1:20" ht="19.899999999999999" customHeight="1" thickBot="1">
      <c r="A35" s="183"/>
      <c r="B35" s="314"/>
      <c r="C35" s="183"/>
      <c r="D35" s="197"/>
      <c r="E35" s="197"/>
      <c r="F35" s="197"/>
      <c r="G35" s="315"/>
      <c r="L35" s="184"/>
      <c r="M35" s="161"/>
      <c r="N35" s="186"/>
      <c r="O35" s="205"/>
      <c r="P35" s="373"/>
      <c r="Q35" s="373"/>
      <c r="R35" s="373"/>
      <c r="S35" s="373"/>
      <c r="T35" s="373"/>
    </row>
    <row r="36" spans="1:20" ht="19.899999999999999" customHeight="1" thickBot="1">
      <c r="A36" s="539"/>
      <c r="B36" s="523" t="s">
        <v>185</v>
      </c>
      <c r="C36" s="524"/>
      <c r="D36" s="524"/>
      <c r="E36" s="524"/>
      <c r="F36" s="524"/>
      <c r="G36" s="525"/>
      <c r="H36" s="524" t="s">
        <v>189</v>
      </c>
      <c r="I36" s="524"/>
      <c r="J36" s="524"/>
      <c r="K36" s="525"/>
      <c r="L36" s="527" t="s">
        <v>192</v>
      </c>
      <c r="M36" s="528"/>
      <c r="N36" s="529"/>
      <c r="O36" s="302"/>
      <c r="P36" s="373"/>
      <c r="Q36" s="373"/>
      <c r="R36" s="373"/>
      <c r="S36" s="373"/>
      <c r="T36" s="373"/>
    </row>
    <row r="37" spans="1:20" ht="19.899999999999999" customHeight="1" thickBot="1">
      <c r="A37" s="540"/>
      <c r="B37" s="514" t="s">
        <v>186</v>
      </c>
      <c r="C37" s="533"/>
      <c r="D37" s="514" t="s">
        <v>187</v>
      </c>
      <c r="E37" s="533"/>
      <c r="F37" s="514" t="s">
        <v>188</v>
      </c>
      <c r="G37" s="533"/>
      <c r="H37" s="515" t="s">
        <v>190</v>
      </c>
      <c r="I37" s="533"/>
      <c r="J37" s="514" t="s">
        <v>191</v>
      </c>
      <c r="K37" s="533"/>
      <c r="L37" s="530"/>
      <c r="M37" s="531"/>
      <c r="N37" s="532"/>
      <c r="O37" s="302"/>
      <c r="P37" s="373"/>
      <c r="Q37" s="373"/>
      <c r="R37" s="373"/>
      <c r="S37" s="373"/>
      <c r="T37" s="373"/>
    </row>
    <row r="38" spans="1:20" ht="19.899999999999999" customHeight="1" thickBot="1">
      <c r="A38" s="198" t="s">
        <v>166</v>
      </c>
      <c r="B38" s="290" t="s">
        <v>167</v>
      </c>
      <c r="C38" s="290" t="s">
        <v>168</v>
      </c>
      <c r="D38" s="290" t="s">
        <v>167</v>
      </c>
      <c r="E38" s="290" t="s">
        <v>168</v>
      </c>
      <c r="F38" s="290" t="s">
        <v>167</v>
      </c>
      <c r="G38" s="290" t="s">
        <v>168</v>
      </c>
      <c r="H38" s="290" t="s">
        <v>167</v>
      </c>
      <c r="I38" s="290" t="s">
        <v>168</v>
      </c>
      <c r="J38" s="290" t="s">
        <v>167</v>
      </c>
      <c r="K38" s="290" t="s">
        <v>168</v>
      </c>
      <c r="L38" s="208" t="s">
        <v>167</v>
      </c>
      <c r="M38" s="209" t="s">
        <v>168</v>
      </c>
      <c r="N38" s="209" t="s">
        <v>169</v>
      </c>
      <c r="O38" s="206"/>
      <c r="P38" s="373"/>
      <c r="Q38" s="373"/>
      <c r="R38" s="373"/>
      <c r="S38" s="373"/>
      <c r="T38" s="373"/>
    </row>
    <row r="39" spans="1:20" ht="19.899999999999999" customHeight="1" thickBot="1">
      <c r="A39" s="321" t="s">
        <v>170</v>
      </c>
      <c r="B39" s="188"/>
      <c r="C39" s="189"/>
      <c r="D39" s="189"/>
      <c r="E39" s="189"/>
      <c r="F39" s="189"/>
      <c r="G39" s="351"/>
      <c r="H39" s="189"/>
      <c r="I39" s="189"/>
      <c r="J39" s="189"/>
      <c r="K39" s="189"/>
      <c r="L39" s="165">
        <f t="shared" ref="L39:L49" si="5">(((B39+D39+F39)*($B$8*$D$8*$F$8))+((B39+D39+F39)*(($B$9-$B$8)*$D$9*$F$9))+((B39+D39+F39)*(($B$10-$B$9)*$D$10*$F$10))+(H39+J39))</f>
        <v>0</v>
      </c>
      <c r="M39" s="165">
        <f t="shared" ref="M39:M49" si="6">(((C39+E39+G39)*($B$8*$D$8*$F$8))+((C39+E39+G39)*(($B$9-$B$8)*$D$9*$F$9))+((C39+E39+G39)*(($B$10-$B$9)*$D$10*$F$10))+(I39+K39))</f>
        <v>0</v>
      </c>
      <c r="N39" s="257">
        <f>(L39+M39)/2</f>
        <v>0</v>
      </c>
      <c r="O39" s="206"/>
      <c r="P39" s="373"/>
      <c r="Q39" s="373"/>
      <c r="R39" s="373"/>
      <c r="S39" s="373"/>
      <c r="T39" s="373"/>
    </row>
    <row r="40" spans="1:20" ht="19.899999999999999" customHeight="1" thickBot="1">
      <c r="A40" s="321">
        <v>1</v>
      </c>
      <c r="B40" s="343"/>
      <c r="C40" s="342"/>
      <c r="D40" s="402"/>
      <c r="E40" s="402"/>
      <c r="F40" s="402"/>
      <c r="G40" s="404"/>
      <c r="H40" s="402"/>
      <c r="I40" s="402"/>
      <c r="J40" s="402"/>
      <c r="K40" s="402"/>
      <c r="L40" s="165">
        <f t="shared" si="5"/>
        <v>0</v>
      </c>
      <c r="M40" s="165">
        <f t="shared" si="6"/>
        <v>0</v>
      </c>
      <c r="N40" s="257">
        <f>(L40+M40)/2</f>
        <v>0</v>
      </c>
      <c r="O40" s="206"/>
      <c r="P40" s="373"/>
      <c r="Q40" s="373"/>
      <c r="R40" s="373"/>
      <c r="S40" s="373"/>
      <c r="T40" s="373"/>
    </row>
    <row r="41" spans="1:20" ht="19.899999999999999" customHeight="1" thickBot="1">
      <c r="A41" s="321">
        <v>2</v>
      </c>
      <c r="B41" s="343"/>
      <c r="C41" s="342"/>
      <c r="D41" s="402"/>
      <c r="E41" s="402"/>
      <c r="F41" s="402"/>
      <c r="G41" s="404"/>
      <c r="H41" s="402"/>
      <c r="I41" s="402"/>
      <c r="J41" s="402"/>
      <c r="K41" s="402"/>
      <c r="L41" s="165">
        <f t="shared" si="5"/>
        <v>0</v>
      </c>
      <c r="M41" s="165">
        <f t="shared" si="6"/>
        <v>0</v>
      </c>
      <c r="N41" s="257">
        <f t="shared" ref="N41:N49" si="7">(L41+M41)/2</f>
        <v>0</v>
      </c>
      <c r="O41" s="206"/>
      <c r="P41" s="373"/>
      <c r="Q41" s="373"/>
      <c r="R41" s="373"/>
      <c r="S41" s="373"/>
      <c r="T41" s="373"/>
    </row>
    <row r="42" spans="1:20" ht="19.899999999999999" customHeight="1" thickBot="1">
      <c r="A42" s="321">
        <v>3</v>
      </c>
      <c r="B42" s="343"/>
      <c r="C42" s="342"/>
      <c r="D42" s="402"/>
      <c r="E42" s="402"/>
      <c r="F42" s="402"/>
      <c r="G42" s="404"/>
      <c r="H42" s="402"/>
      <c r="I42" s="402"/>
      <c r="J42" s="402"/>
      <c r="K42" s="402"/>
      <c r="L42" s="165">
        <f t="shared" si="5"/>
        <v>0</v>
      </c>
      <c r="M42" s="165">
        <f t="shared" si="6"/>
        <v>0</v>
      </c>
      <c r="N42" s="257">
        <f t="shared" si="7"/>
        <v>0</v>
      </c>
      <c r="O42" s="206"/>
      <c r="P42" s="373"/>
      <c r="Q42" s="373"/>
      <c r="R42" s="373"/>
      <c r="S42" s="373"/>
      <c r="T42" s="373"/>
    </row>
    <row r="43" spans="1:20" ht="19.899999999999999" customHeight="1" thickBot="1">
      <c r="A43" s="321">
        <v>4</v>
      </c>
      <c r="B43" s="343"/>
      <c r="C43" s="342"/>
      <c r="D43" s="402"/>
      <c r="E43" s="402"/>
      <c r="F43" s="402"/>
      <c r="G43" s="404"/>
      <c r="H43" s="402"/>
      <c r="I43" s="402"/>
      <c r="J43" s="402"/>
      <c r="K43" s="402"/>
      <c r="L43" s="165">
        <f t="shared" si="5"/>
        <v>0</v>
      </c>
      <c r="M43" s="165">
        <f t="shared" si="6"/>
        <v>0</v>
      </c>
      <c r="N43" s="257">
        <f t="shared" si="7"/>
        <v>0</v>
      </c>
      <c r="O43" s="206"/>
      <c r="P43" s="373"/>
      <c r="Q43" s="373"/>
      <c r="R43" s="373"/>
      <c r="S43" s="373"/>
      <c r="T43" s="373"/>
    </row>
    <row r="44" spans="1:20" ht="19.899999999999999" customHeight="1" thickBot="1">
      <c r="A44" s="321">
        <v>5</v>
      </c>
      <c r="B44" s="343"/>
      <c r="C44" s="342"/>
      <c r="D44" s="402"/>
      <c r="E44" s="402"/>
      <c r="F44" s="402"/>
      <c r="G44" s="404"/>
      <c r="H44" s="402"/>
      <c r="I44" s="402"/>
      <c r="J44" s="402"/>
      <c r="K44" s="402"/>
      <c r="L44" s="165">
        <f t="shared" si="5"/>
        <v>0</v>
      </c>
      <c r="M44" s="165">
        <f t="shared" si="6"/>
        <v>0</v>
      </c>
      <c r="N44" s="257">
        <f t="shared" si="7"/>
        <v>0</v>
      </c>
      <c r="O44" s="206"/>
      <c r="P44" s="373"/>
      <c r="Q44" s="373"/>
      <c r="R44" s="373"/>
      <c r="S44" s="373"/>
      <c r="T44" s="373"/>
    </row>
    <row r="45" spans="1:20" ht="19.899999999999999" customHeight="1" thickBot="1">
      <c r="A45" s="321">
        <v>6</v>
      </c>
      <c r="B45" s="343"/>
      <c r="C45" s="342"/>
      <c r="D45" s="402"/>
      <c r="E45" s="402"/>
      <c r="F45" s="402"/>
      <c r="G45" s="404"/>
      <c r="H45" s="402"/>
      <c r="I45" s="402"/>
      <c r="J45" s="402"/>
      <c r="K45" s="402"/>
      <c r="L45" s="165">
        <f t="shared" si="5"/>
        <v>0</v>
      </c>
      <c r="M45" s="165">
        <f t="shared" si="6"/>
        <v>0</v>
      </c>
      <c r="N45" s="257">
        <f t="shared" si="7"/>
        <v>0</v>
      </c>
      <c r="O45" s="206"/>
      <c r="P45" s="373"/>
      <c r="Q45" s="373"/>
      <c r="R45" s="373"/>
      <c r="S45" s="373"/>
      <c r="T45" s="373"/>
    </row>
    <row r="46" spans="1:20" ht="19.899999999999999" customHeight="1" thickBot="1">
      <c r="A46" s="321">
        <v>7</v>
      </c>
      <c r="B46" s="343"/>
      <c r="C46" s="342"/>
      <c r="D46" s="402"/>
      <c r="E46" s="402"/>
      <c r="F46" s="402"/>
      <c r="G46" s="404"/>
      <c r="H46" s="402"/>
      <c r="I46" s="402"/>
      <c r="J46" s="402"/>
      <c r="K46" s="402"/>
      <c r="L46" s="165">
        <f t="shared" si="5"/>
        <v>0</v>
      </c>
      <c r="M46" s="165">
        <f t="shared" si="6"/>
        <v>0</v>
      </c>
      <c r="N46" s="257">
        <f t="shared" si="7"/>
        <v>0</v>
      </c>
      <c r="O46" s="206"/>
      <c r="P46" s="373"/>
      <c r="Q46" s="373"/>
      <c r="R46" s="373"/>
      <c r="S46" s="373"/>
      <c r="T46" s="373"/>
    </row>
    <row r="47" spans="1:20" ht="19.899999999999999" customHeight="1" thickBot="1">
      <c r="A47" s="321">
        <v>8</v>
      </c>
      <c r="B47" s="343"/>
      <c r="C47" s="342"/>
      <c r="D47" s="402"/>
      <c r="E47" s="402"/>
      <c r="F47" s="402"/>
      <c r="G47" s="404"/>
      <c r="H47" s="402"/>
      <c r="I47" s="402"/>
      <c r="J47" s="402"/>
      <c r="K47" s="402"/>
      <c r="L47" s="165">
        <f t="shared" si="5"/>
        <v>0</v>
      </c>
      <c r="M47" s="165">
        <f t="shared" si="6"/>
        <v>0</v>
      </c>
      <c r="N47" s="257">
        <f t="shared" si="7"/>
        <v>0</v>
      </c>
      <c r="O47" s="206"/>
      <c r="P47" s="373"/>
      <c r="Q47" s="373"/>
      <c r="R47" s="373"/>
      <c r="S47" s="373"/>
      <c r="T47" s="373"/>
    </row>
    <row r="48" spans="1:20" ht="19.899999999999999" customHeight="1" thickBot="1">
      <c r="A48" s="321">
        <v>9</v>
      </c>
      <c r="B48" s="343"/>
      <c r="C48" s="342"/>
      <c r="D48" s="402"/>
      <c r="E48" s="402"/>
      <c r="F48" s="402"/>
      <c r="G48" s="404"/>
      <c r="H48" s="402"/>
      <c r="I48" s="402"/>
      <c r="J48" s="402"/>
      <c r="K48" s="402"/>
      <c r="L48" s="165">
        <f t="shared" si="5"/>
        <v>0</v>
      </c>
      <c r="M48" s="165">
        <f t="shared" si="6"/>
        <v>0</v>
      </c>
      <c r="N48" s="257">
        <f t="shared" si="7"/>
        <v>0</v>
      </c>
      <c r="O48" s="206"/>
      <c r="P48" s="373"/>
      <c r="Q48" s="373"/>
      <c r="R48" s="373"/>
      <c r="S48" s="373"/>
      <c r="T48" s="373"/>
    </row>
    <row r="49" spans="1:20" ht="19.899999999999999" customHeight="1" thickBot="1">
      <c r="A49" s="321">
        <v>10</v>
      </c>
      <c r="B49" s="322"/>
      <c r="C49" s="405"/>
      <c r="D49" s="405"/>
      <c r="E49" s="405"/>
      <c r="F49" s="405"/>
      <c r="G49" s="406"/>
      <c r="H49" s="402"/>
      <c r="I49" s="402"/>
      <c r="J49" s="402"/>
      <c r="K49" s="402"/>
      <c r="L49" s="165">
        <f t="shared" si="5"/>
        <v>0</v>
      </c>
      <c r="M49" s="165">
        <f t="shared" si="6"/>
        <v>0</v>
      </c>
      <c r="N49" s="257">
        <f t="shared" si="7"/>
        <v>0</v>
      </c>
      <c r="O49" s="206"/>
      <c r="P49" s="373"/>
      <c r="Q49" s="373"/>
      <c r="R49" s="373"/>
      <c r="S49" s="373"/>
      <c r="T49" s="373"/>
    </row>
    <row r="50" spans="1:20" ht="19.899999999999999" customHeight="1" thickBot="1">
      <c r="A50" s="346" t="s">
        <v>193</v>
      </c>
      <c r="B50" s="338"/>
      <c r="C50" s="338"/>
      <c r="D50" s="338"/>
      <c r="E50" s="338"/>
      <c r="F50" s="338"/>
      <c r="G50" s="338"/>
      <c r="H50" s="347"/>
      <c r="I50" s="347"/>
      <c r="J50" s="347"/>
      <c r="K50" s="347"/>
      <c r="L50" s="166">
        <f>SUM(L39:L49)</f>
        <v>0</v>
      </c>
      <c r="M50" s="167">
        <f>SUM(M39:M49)</f>
        <v>0</v>
      </c>
      <c r="N50" s="166">
        <f>SUM(N39:N49)</f>
        <v>0</v>
      </c>
      <c r="O50" s="207"/>
      <c r="P50" s="373"/>
      <c r="Q50" s="373"/>
      <c r="R50" s="373"/>
      <c r="S50" s="373"/>
      <c r="T50" s="373"/>
    </row>
    <row r="51" spans="1:20" ht="60" customHeight="1">
      <c r="A51" s="174"/>
      <c r="B51" s="174"/>
      <c r="C51" s="174"/>
      <c r="D51" s="174"/>
      <c r="E51" s="260"/>
      <c r="N51" s="162"/>
      <c r="O51" s="205"/>
      <c r="P51" s="373"/>
      <c r="Q51" s="373"/>
      <c r="R51" s="373"/>
      <c r="S51" s="373"/>
      <c r="T51" s="373"/>
    </row>
    <row r="52" spans="1:20" ht="45" customHeight="1">
      <c r="A52" s="349" t="s">
        <v>178</v>
      </c>
      <c r="B52" s="546">
        <f>'3b- АЗВ - Затраты'!B57:C57</f>
        <v>0</v>
      </c>
      <c r="C52" s="547"/>
      <c r="L52" s="176"/>
      <c r="M52" s="176"/>
      <c r="N52" s="259"/>
      <c r="P52" s="373"/>
      <c r="Q52" s="373"/>
      <c r="R52" s="373"/>
      <c r="S52" s="373"/>
      <c r="T52" s="373"/>
    </row>
    <row r="53" spans="1:20" ht="45" customHeight="1">
      <c r="A53" s="348" t="s">
        <v>172</v>
      </c>
      <c r="B53" s="548">
        <f>'3b- АЗВ - Затраты'!B58:C58</f>
        <v>0</v>
      </c>
      <c r="C53" s="548"/>
      <c r="L53" s="184"/>
      <c r="M53" s="161"/>
      <c r="N53" s="186"/>
      <c r="P53" s="373"/>
      <c r="Q53" s="373"/>
      <c r="R53" s="373"/>
      <c r="S53" s="373"/>
      <c r="T53" s="373"/>
    </row>
    <row r="54" spans="1:20" ht="22.5" customHeight="1" thickBot="1">
      <c r="L54" s="197"/>
      <c r="M54" s="197"/>
      <c r="N54" s="311"/>
      <c r="P54" s="373"/>
      <c r="Q54" s="373"/>
      <c r="R54" s="373"/>
      <c r="S54" s="373"/>
      <c r="T54" s="373"/>
    </row>
    <row r="55" spans="1:20" ht="19.899999999999999" customHeight="1">
      <c r="A55" s="320" t="s">
        <v>179</v>
      </c>
      <c r="B55" s="549" t="s">
        <v>195</v>
      </c>
      <c r="C55" s="550"/>
      <c r="D55" s="551" t="s">
        <v>180</v>
      </c>
      <c r="E55" s="550"/>
      <c r="F55" s="551" t="s">
        <v>181</v>
      </c>
      <c r="G55" s="552"/>
      <c r="I55" s="309"/>
      <c r="J55" s="309"/>
      <c r="K55" s="309"/>
      <c r="L55" s="310"/>
      <c r="M55" s="310"/>
      <c r="N55" s="310"/>
      <c r="O55" s="207"/>
      <c r="P55" s="373"/>
      <c r="Q55" s="373"/>
      <c r="R55" s="373"/>
      <c r="S55" s="373"/>
      <c r="T55" s="373"/>
    </row>
    <row r="56" spans="1:20" ht="18">
      <c r="A56" s="462" t="s">
        <v>182</v>
      </c>
      <c r="B56" s="541">
        <v>1</v>
      </c>
      <c r="C56" s="542"/>
      <c r="D56" s="543">
        <v>1</v>
      </c>
      <c r="E56" s="544"/>
      <c r="F56" s="543">
        <v>1</v>
      </c>
      <c r="G56" s="545"/>
      <c r="I56" s="309"/>
      <c r="J56" s="309"/>
      <c r="K56" s="309"/>
      <c r="L56" s="310"/>
      <c r="M56" s="310"/>
      <c r="N56" s="310"/>
      <c r="O56" s="207"/>
      <c r="P56" s="373"/>
      <c r="Q56" s="373"/>
      <c r="R56" s="373"/>
      <c r="S56" s="373"/>
      <c r="T56" s="373"/>
    </row>
    <row r="57" spans="1:20" ht="18">
      <c r="A57" s="462" t="s">
        <v>183</v>
      </c>
      <c r="B57" s="541">
        <v>1</v>
      </c>
      <c r="C57" s="542"/>
      <c r="D57" s="543">
        <v>1</v>
      </c>
      <c r="E57" s="544"/>
      <c r="F57" s="543">
        <v>1</v>
      </c>
      <c r="G57" s="545"/>
      <c r="I57" s="309"/>
      <c r="J57" s="309"/>
      <c r="K57" s="309"/>
      <c r="L57" s="310"/>
      <c r="M57" s="310"/>
      <c r="N57" s="310"/>
      <c r="O57" s="207"/>
      <c r="P57" s="373"/>
      <c r="Q57" s="373"/>
      <c r="R57" s="373"/>
      <c r="S57" s="373"/>
      <c r="T57" s="373"/>
    </row>
    <row r="58" spans="1:20" ht="18.75" thickBot="1">
      <c r="A58" s="463" t="s">
        <v>184</v>
      </c>
      <c r="B58" s="534">
        <v>1</v>
      </c>
      <c r="C58" s="535"/>
      <c r="D58" s="536">
        <v>1</v>
      </c>
      <c r="E58" s="537"/>
      <c r="F58" s="536">
        <v>1</v>
      </c>
      <c r="G58" s="538"/>
      <c r="I58" s="309"/>
      <c r="J58" s="309"/>
      <c r="K58" s="309"/>
      <c r="L58" s="310"/>
      <c r="M58" s="310"/>
      <c r="N58" s="310"/>
      <c r="O58" s="207"/>
      <c r="P58" s="373"/>
      <c r="Q58" s="373"/>
      <c r="R58" s="373"/>
      <c r="S58" s="373"/>
      <c r="T58" s="373"/>
    </row>
    <row r="59" spans="1:20" ht="19.899999999999999" customHeight="1" thickBot="1">
      <c r="A59" s="183"/>
      <c r="B59" s="314"/>
      <c r="C59" s="183"/>
      <c r="D59" s="197"/>
      <c r="E59" s="197"/>
      <c r="F59" s="197"/>
      <c r="G59" s="315"/>
      <c r="L59" s="184"/>
      <c r="M59" s="161"/>
      <c r="N59" s="186"/>
      <c r="O59" s="205"/>
      <c r="P59" s="373"/>
      <c r="Q59" s="373"/>
      <c r="R59" s="373"/>
      <c r="S59" s="373"/>
      <c r="T59" s="373"/>
    </row>
    <row r="60" spans="1:20" ht="19.899999999999999" customHeight="1" thickBot="1">
      <c r="A60" s="539"/>
      <c r="B60" s="523" t="s">
        <v>185</v>
      </c>
      <c r="C60" s="524"/>
      <c r="D60" s="524"/>
      <c r="E60" s="524"/>
      <c r="F60" s="524"/>
      <c r="G60" s="525"/>
      <c r="H60" s="524" t="s">
        <v>189</v>
      </c>
      <c r="I60" s="524"/>
      <c r="J60" s="524"/>
      <c r="K60" s="525"/>
      <c r="L60" s="527" t="s">
        <v>192</v>
      </c>
      <c r="M60" s="528"/>
      <c r="N60" s="529"/>
      <c r="O60" s="302"/>
      <c r="P60" s="373"/>
      <c r="Q60" s="373"/>
      <c r="R60" s="373"/>
      <c r="S60" s="373"/>
      <c r="T60" s="373"/>
    </row>
    <row r="61" spans="1:20" ht="19.899999999999999" customHeight="1" thickBot="1">
      <c r="A61" s="540"/>
      <c r="B61" s="514" t="s">
        <v>186</v>
      </c>
      <c r="C61" s="533"/>
      <c r="D61" s="514" t="s">
        <v>187</v>
      </c>
      <c r="E61" s="533"/>
      <c r="F61" s="514" t="s">
        <v>188</v>
      </c>
      <c r="G61" s="533"/>
      <c r="H61" s="515" t="s">
        <v>190</v>
      </c>
      <c r="I61" s="533"/>
      <c r="J61" s="514" t="s">
        <v>191</v>
      </c>
      <c r="K61" s="533"/>
      <c r="L61" s="530"/>
      <c r="M61" s="531"/>
      <c r="N61" s="532"/>
      <c r="O61" s="302"/>
      <c r="P61" s="373"/>
      <c r="Q61" s="373"/>
      <c r="R61" s="373"/>
      <c r="S61" s="373"/>
      <c r="T61" s="373"/>
    </row>
    <row r="62" spans="1:20" ht="19.899999999999999" customHeight="1" thickBot="1">
      <c r="A62" s="198" t="s">
        <v>166</v>
      </c>
      <c r="B62" s="290" t="s">
        <v>167</v>
      </c>
      <c r="C62" s="290" t="s">
        <v>168</v>
      </c>
      <c r="D62" s="290" t="s">
        <v>167</v>
      </c>
      <c r="E62" s="290" t="s">
        <v>168</v>
      </c>
      <c r="F62" s="290" t="s">
        <v>167</v>
      </c>
      <c r="G62" s="290" t="s">
        <v>168</v>
      </c>
      <c r="H62" s="290" t="s">
        <v>167</v>
      </c>
      <c r="I62" s="290" t="s">
        <v>168</v>
      </c>
      <c r="J62" s="290" t="s">
        <v>167</v>
      </c>
      <c r="K62" s="290" t="s">
        <v>168</v>
      </c>
      <c r="L62" s="208" t="s">
        <v>167</v>
      </c>
      <c r="M62" s="209" t="s">
        <v>168</v>
      </c>
      <c r="N62" s="209" t="s">
        <v>169</v>
      </c>
      <c r="O62" s="206"/>
      <c r="P62" s="373"/>
      <c r="Q62" s="373"/>
      <c r="R62" s="373"/>
      <c r="S62" s="373"/>
      <c r="T62" s="373"/>
    </row>
    <row r="63" spans="1:20" ht="19.899999999999999" customHeight="1" thickBot="1">
      <c r="A63" s="321" t="s">
        <v>170</v>
      </c>
      <c r="B63" s="188"/>
      <c r="C63" s="189"/>
      <c r="D63" s="189"/>
      <c r="E63" s="189"/>
      <c r="F63" s="189"/>
      <c r="G63" s="351"/>
      <c r="H63" s="189"/>
      <c r="I63" s="189"/>
      <c r="J63" s="189"/>
      <c r="K63" s="189"/>
      <c r="L63" s="165">
        <f t="shared" ref="L63:L73" si="8">(((B63+D63+F63)*($B$8*$D$8*$F$8))+((B63+D63+F63)*(($B$9-$B$8)*$D$9*$F$9))+((B63+D63+F63)*(($B$10-$B$9)*$D$10*$F$10))+(H63+J63))</f>
        <v>0</v>
      </c>
      <c r="M63" s="165">
        <f t="shared" ref="M63:M73" si="9">(((C63+E63+G63)*($B$8*$D$8*$F$8))+((C63+E63+G63)*(($B$9-$B$8)*$D$9*$F$9))+((C63+E63+G63)*(($B$10-$B$9)*$D$10*$F$10))+(I63+K63))</f>
        <v>0</v>
      </c>
      <c r="N63" s="257">
        <f>(L63+M63)/2</f>
        <v>0</v>
      </c>
      <c r="O63" s="206"/>
      <c r="P63" s="373"/>
      <c r="Q63" s="373"/>
      <c r="R63" s="373"/>
      <c r="S63" s="373"/>
      <c r="T63" s="373"/>
    </row>
    <row r="64" spans="1:20" ht="19.899999999999999" customHeight="1" thickBot="1">
      <c r="A64" s="321">
        <v>1</v>
      </c>
      <c r="B64" s="343"/>
      <c r="C64" s="342"/>
      <c r="D64" s="402"/>
      <c r="E64" s="402"/>
      <c r="F64" s="402"/>
      <c r="G64" s="404"/>
      <c r="H64" s="402"/>
      <c r="I64" s="402"/>
      <c r="J64" s="402"/>
      <c r="K64" s="402"/>
      <c r="L64" s="165">
        <f t="shared" si="8"/>
        <v>0</v>
      </c>
      <c r="M64" s="165">
        <f t="shared" si="9"/>
        <v>0</v>
      </c>
      <c r="N64" s="257">
        <f>(L64+M64)/2</f>
        <v>0</v>
      </c>
      <c r="O64" s="206"/>
      <c r="P64" s="373"/>
      <c r="Q64" s="373"/>
      <c r="R64" s="373"/>
      <c r="S64" s="373"/>
      <c r="T64" s="373"/>
    </row>
    <row r="65" spans="1:20" ht="19.899999999999999" customHeight="1" thickBot="1">
      <c r="A65" s="321">
        <v>2</v>
      </c>
      <c r="B65" s="343"/>
      <c r="C65" s="342"/>
      <c r="D65" s="402"/>
      <c r="E65" s="402"/>
      <c r="F65" s="402"/>
      <c r="G65" s="404"/>
      <c r="H65" s="402"/>
      <c r="I65" s="402"/>
      <c r="J65" s="402"/>
      <c r="K65" s="402"/>
      <c r="L65" s="165">
        <f t="shared" si="8"/>
        <v>0</v>
      </c>
      <c r="M65" s="165">
        <f t="shared" si="9"/>
        <v>0</v>
      </c>
      <c r="N65" s="257">
        <f t="shared" ref="N65:N73" si="10">(L65+M65)/2</f>
        <v>0</v>
      </c>
      <c r="O65" s="206"/>
      <c r="P65" s="373"/>
      <c r="Q65" s="373"/>
      <c r="R65" s="373"/>
      <c r="S65" s="373"/>
      <c r="T65" s="373"/>
    </row>
    <row r="66" spans="1:20" ht="19.899999999999999" customHeight="1" thickBot="1">
      <c r="A66" s="321">
        <v>3</v>
      </c>
      <c r="B66" s="343"/>
      <c r="C66" s="342"/>
      <c r="D66" s="402"/>
      <c r="E66" s="402"/>
      <c r="F66" s="402"/>
      <c r="G66" s="404"/>
      <c r="H66" s="402"/>
      <c r="I66" s="402"/>
      <c r="J66" s="402"/>
      <c r="K66" s="402"/>
      <c r="L66" s="165">
        <f t="shared" si="8"/>
        <v>0</v>
      </c>
      <c r="M66" s="165">
        <f t="shared" si="9"/>
        <v>0</v>
      </c>
      <c r="N66" s="257">
        <f t="shared" si="10"/>
        <v>0</v>
      </c>
      <c r="O66" s="206"/>
      <c r="P66" s="373"/>
      <c r="Q66" s="373"/>
      <c r="R66" s="373"/>
      <c r="S66" s="373"/>
      <c r="T66" s="373"/>
    </row>
    <row r="67" spans="1:20" ht="19.899999999999999" customHeight="1" thickBot="1">
      <c r="A67" s="321">
        <v>4</v>
      </c>
      <c r="B67" s="343"/>
      <c r="C67" s="342"/>
      <c r="D67" s="402"/>
      <c r="E67" s="402"/>
      <c r="F67" s="402"/>
      <c r="G67" s="404"/>
      <c r="H67" s="402"/>
      <c r="I67" s="402"/>
      <c r="J67" s="402"/>
      <c r="K67" s="402"/>
      <c r="L67" s="165">
        <f t="shared" si="8"/>
        <v>0</v>
      </c>
      <c r="M67" s="165">
        <f t="shared" si="9"/>
        <v>0</v>
      </c>
      <c r="N67" s="257">
        <f t="shared" si="10"/>
        <v>0</v>
      </c>
      <c r="O67" s="206"/>
      <c r="P67" s="373"/>
      <c r="Q67" s="373"/>
      <c r="R67" s="373"/>
      <c r="S67" s="373"/>
      <c r="T67" s="373"/>
    </row>
    <row r="68" spans="1:20" ht="19.899999999999999" customHeight="1" thickBot="1">
      <c r="A68" s="321">
        <v>5</v>
      </c>
      <c r="B68" s="343"/>
      <c r="C68" s="342"/>
      <c r="D68" s="402"/>
      <c r="E68" s="402"/>
      <c r="F68" s="402"/>
      <c r="G68" s="404"/>
      <c r="H68" s="402"/>
      <c r="I68" s="402"/>
      <c r="J68" s="402"/>
      <c r="K68" s="402"/>
      <c r="L68" s="165">
        <f t="shared" si="8"/>
        <v>0</v>
      </c>
      <c r="M68" s="165">
        <f t="shared" si="9"/>
        <v>0</v>
      </c>
      <c r="N68" s="257">
        <f t="shared" si="10"/>
        <v>0</v>
      </c>
      <c r="O68" s="206"/>
      <c r="P68" s="373"/>
      <c r="Q68" s="373"/>
      <c r="R68" s="373"/>
      <c r="S68" s="373"/>
      <c r="T68" s="373"/>
    </row>
    <row r="69" spans="1:20" ht="19.899999999999999" customHeight="1" thickBot="1">
      <c r="A69" s="321">
        <v>6</v>
      </c>
      <c r="B69" s="343"/>
      <c r="C69" s="342"/>
      <c r="D69" s="402"/>
      <c r="E69" s="402"/>
      <c r="F69" s="402"/>
      <c r="G69" s="404"/>
      <c r="H69" s="402"/>
      <c r="I69" s="402"/>
      <c r="J69" s="402"/>
      <c r="K69" s="402"/>
      <c r="L69" s="165">
        <f t="shared" si="8"/>
        <v>0</v>
      </c>
      <c r="M69" s="165">
        <f t="shared" si="9"/>
        <v>0</v>
      </c>
      <c r="N69" s="257">
        <f t="shared" si="10"/>
        <v>0</v>
      </c>
      <c r="O69" s="206"/>
      <c r="P69" s="373"/>
      <c r="Q69" s="373"/>
      <c r="R69" s="373"/>
      <c r="S69" s="373"/>
      <c r="T69" s="373"/>
    </row>
    <row r="70" spans="1:20" ht="19.899999999999999" customHeight="1" thickBot="1">
      <c r="A70" s="321">
        <v>7</v>
      </c>
      <c r="B70" s="343"/>
      <c r="C70" s="342"/>
      <c r="D70" s="402"/>
      <c r="E70" s="402"/>
      <c r="F70" s="402"/>
      <c r="G70" s="404"/>
      <c r="H70" s="402"/>
      <c r="I70" s="402"/>
      <c r="J70" s="402"/>
      <c r="K70" s="402"/>
      <c r="L70" s="165">
        <f t="shared" si="8"/>
        <v>0</v>
      </c>
      <c r="M70" s="165">
        <f t="shared" si="9"/>
        <v>0</v>
      </c>
      <c r="N70" s="257">
        <f t="shared" si="10"/>
        <v>0</v>
      </c>
      <c r="O70" s="206"/>
      <c r="P70" s="373"/>
      <c r="Q70" s="373"/>
      <c r="R70" s="373"/>
      <c r="S70" s="373"/>
      <c r="T70" s="373"/>
    </row>
    <row r="71" spans="1:20" ht="19.899999999999999" customHeight="1" thickBot="1">
      <c r="A71" s="321">
        <v>8</v>
      </c>
      <c r="B71" s="343"/>
      <c r="C71" s="342"/>
      <c r="D71" s="402"/>
      <c r="E71" s="402"/>
      <c r="F71" s="402"/>
      <c r="G71" s="404"/>
      <c r="H71" s="402"/>
      <c r="I71" s="402"/>
      <c r="J71" s="402"/>
      <c r="K71" s="402"/>
      <c r="L71" s="165">
        <f t="shared" si="8"/>
        <v>0</v>
      </c>
      <c r="M71" s="165">
        <f t="shared" si="9"/>
        <v>0</v>
      </c>
      <c r="N71" s="257">
        <f t="shared" si="10"/>
        <v>0</v>
      </c>
      <c r="O71" s="206"/>
      <c r="P71" s="373"/>
      <c r="Q71" s="373"/>
      <c r="R71" s="373"/>
      <c r="S71" s="373"/>
      <c r="T71" s="373"/>
    </row>
    <row r="72" spans="1:20" ht="19.899999999999999" customHeight="1" thickBot="1">
      <c r="A72" s="321">
        <v>9</v>
      </c>
      <c r="B72" s="343"/>
      <c r="C72" s="342"/>
      <c r="D72" s="402"/>
      <c r="E72" s="402"/>
      <c r="F72" s="402"/>
      <c r="G72" s="404"/>
      <c r="H72" s="402"/>
      <c r="I72" s="402"/>
      <c r="J72" s="402"/>
      <c r="K72" s="402"/>
      <c r="L72" s="165">
        <f t="shared" si="8"/>
        <v>0</v>
      </c>
      <c r="M72" s="165">
        <f t="shared" si="9"/>
        <v>0</v>
      </c>
      <c r="N72" s="257">
        <f t="shared" si="10"/>
        <v>0</v>
      </c>
      <c r="O72" s="206"/>
      <c r="P72" s="373"/>
      <c r="Q72" s="373"/>
      <c r="R72" s="373"/>
      <c r="S72" s="373"/>
      <c r="T72" s="373"/>
    </row>
    <row r="73" spans="1:20" ht="19.899999999999999" customHeight="1" thickBot="1">
      <c r="A73" s="321">
        <v>10</v>
      </c>
      <c r="B73" s="322"/>
      <c r="C73" s="405"/>
      <c r="D73" s="405"/>
      <c r="E73" s="405"/>
      <c r="F73" s="405"/>
      <c r="G73" s="406"/>
      <c r="H73" s="402"/>
      <c r="I73" s="402"/>
      <c r="J73" s="402"/>
      <c r="K73" s="402"/>
      <c r="L73" s="165">
        <f t="shared" si="8"/>
        <v>0</v>
      </c>
      <c r="M73" s="165">
        <f t="shared" si="9"/>
        <v>0</v>
      </c>
      <c r="N73" s="257">
        <f t="shared" si="10"/>
        <v>0</v>
      </c>
      <c r="O73" s="206"/>
      <c r="P73" s="373"/>
      <c r="Q73" s="373"/>
      <c r="R73" s="373"/>
      <c r="S73" s="373"/>
      <c r="T73" s="373"/>
    </row>
    <row r="74" spans="1:20" ht="19.899999999999999" customHeight="1" thickBot="1">
      <c r="A74" s="346" t="s">
        <v>193</v>
      </c>
      <c r="B74" s="338"/>
      <c r="C74" s="338"/>
      <c r="D74" s="338"/>
      <c r="E74" s="338"/>
      <c r="F74" s="338"/>
      <c r="G74" s="338"/>
      <c r="H74" s="347"/>
      <c r="I74" s="347"/>
      <c r="J74" s="347"/>
      <c r="K74" s="347"/>
      <c r="L74" s="166">
        <f>SUM(L63:L73)</f>
        <v>0</v>
      </c>
      <c r="M74" s="167">
        <f>SUM(M63:M73)</f>
        <v>0</v>
      </c>
      <c r="N74" s="166">
        <f>SUM(N63:N73)</f>
        <v>0</v>
      </c>
      <c r="O74" s="207"/>
      <c r="P74" s="373"/>
      <c r="Q74" s="373"/>
      <c r="R74" s="373"/>
      <c r="S74" s="373"/>
      <c r="T74" s="373"/>
    </row>
    <row r="75" spans="1:20" ht="60" customHeight="1">
      <c r="A75" s="174"/>
      <c r="B75" s="174"/>
      <c r="C75" s="174"/>
      <c r="D75" s="174"/>
      <c r="E75" s="260"/>
      <c r="N75" s="162"/>
      <c r="O75" s="205"/>
      <c r="P75" s="373"/>
      <c r="Q75" s="373"/>
      <c r="R75" s="373"/>
      <c r="S75" s="373"/>
      <c r="T75" s="373"/>
    </row>
    <row r="76" spans="1:20" ht="45" customHeight="1">
      <c r="A76" s="349" t="s">
        <v>178</v>
      </c>
      <c r="B76" s="546">
        <f>'3b- АЗВ - Затраты'!B81:C81</f>
        <v>0</v>
      </c>
      <c r="C76" s="547"/>
      <c r="L76" s="176"/>
      <c r="M76" s="176"/>
      <c r="N76" s="259"/>
      <c r="P76" s="373"/>
      <c r="Q76" s="373"/>
      <c r="R76" s="373"/>
      <c r="S76" s="373"/>
      <c r="T76" s="373"/>
    </row>
    <row r="77" spans="1:20" ht="45" customHeight="1">
      <c r="A77" s="348" t="s">
        <v>172</v>
      </c>
      <c r="B77" s="548">
        <f>'3b- АЗВ - Затраты'!B82:C82</f>
        <v>0</v>
      </c>
      <c r="C77" s="548"/>
      <c r="L77" s="184"/>
      <c r="M77" s="161"/>
      <c r="N77" s="186"/>
      <c r="P77" s="373"/>
      <c r="Q77" s="373"/>
      <c r="R77" s="373"/>
      <c r="S77" s="373"/>
      <c r="T77" s="373"/>
    </row>
    <row r="78" spans="1:20" ht="22.5" customHeight="1" thickBot="1">
      <c r="L78" s="197"/>
      <c r="M78" s="197"/>
      <c r="N78" s="311"/>
      <c r="P78" s="373"/>
      <c r="Q78" s="373"/>
      <c r="R78" s="373"/>
      <c r="S78" s="373"/>
      <c r="T78" s="373"/>
    </row>
    <row r="79" spans="1:20" ht="19.899999999999999" customHeight="1">
      <c r="A79" s="320" t="s">
        <v>179</v>
      </c>
      <c r="B79" s="549" t="s">
        <v>195</v>
      </c>
      <c r="C79" s="550"/>
      <c r="D79" s="551" t="s">
        <v>180</v>
      </c>
      <c r="E79" s="550"/>
      <c r="F79" s="551" t="s">
        <v>181</v>
      </c>
      <c r="G79" s="552"/>
      <c r="I79" s="309"/>
      <c r="J79" s="309"/>
      <c r="K79" s="309"/>
      <c r="L79" s="310"/>
      <c r="M79" s="310"/>
      <c r="N79" s="310"/>
      <c r="O79" s="207"/>
      <c r="P79" s="373"/>
      <c r="Q79" s="373"/>
      <c r="R79" s="373"/>
      <c r="S79" s="373"/>
      <c r="T79" s="373"/>
    </row>
    <row r="80" spans="1:20" ht="18">
      <c r="A80" s="462" t="s">
        <v>182</v>
      </c>
      <c r="B80" s="541">
        <v>1</v>
      </c>
      <c r="C80" s="542"/>
      <c r="D80" s="543">
        <v>1</v>
      </c>
      <c r="E80" s="544"/>
      <c r="F80" s="543">
        <v>1</v>
      </c>
      <c r="G80" s="545"/>
      <c r="I80" s="309"/>
      <c r="J80" s="309"/>
      <c r="K80" s="309"/>
      <c r="L80" s="310"/>
      <c r="M80" s="310"/>
      <c r="N80" s="310"/>
      <c r="O80" s="207"/>
      <c r="P80" s="373"/>
      <c r="Q80" s="373"/>
      <c r="R80" s="373"/>
      <c r="S80" s="373"/>
      <c r="T80" s="373"/>
    </row>
    <row r="81" spans="1:20" ht="18">
      <c r="A81" s="462" t="s">
        <v>183</v>
      </c>
      <c r="B81" s="541">
        <v>1</v>
      </c>
      <c r="C81" s="542"/>
      <c r="D81" s="543">
        <v>1</v>
      </c>
      <c r="E81" s="544"/>
      <c r="F81" s="543">
        <v>1</v>
      </c>
      <c r="G81" s="545"/>
      <c r="I81" s="309"/>
      <c r="J81" s="309"/>
      <c r="K81" s="309"/>
      <c r="L81" s="310"/>
      <c r="M81" s="310"/>
      <c r="N81" s="310"/>
      <c r="O81" s="207"/>
      <c r="P81" s="373"/>
      <c r="Q81" s="373"/>
      <c r="R81" s="373"/>
      <c r="S81" s="373"/>
      <c r="T81" s="373"/>
    </row>
    <row r="82" spans="1:20" ht="18.75" thickBot="1">
      <c r="A82" s="463" t="s">
        <v>184</v>
      </c>
      <c r="B82" s="534">
        <v>1</v>
      </c>
      <c r="C82" s="535"/>
      <c r="D82" s="536">
        <v>1</v>
      </c>
      <c r="E82" s="537"/>
      <c r="F82" s="536">
        <v>1</v>
      </c>
      <c r="G82" s="538"/>
      <c r="I82" s="309"/>
      <c r="J82" s="309"/>
      <c r="K82" s="309"/>
      <c r="L82" s="310"/>
      <c r="M82" s="310"/>
      <c r="N82" s="310"/>
      <c r="O82" s="207"/>
      <c r="P82" s="373"/>
      <c r="Q82" s="373"/>
      <c r="R82" s="373"/>
      <c r="S82" s="373"/>
      <c r="T82" s="373"/>
    </row>
    <row r="83" spans="1:20" ht="19.899999999999999" customHeight="1" thickBot="1">
      <c r="A83" s="183"/>
      <c r="B83" s="314"/>
      <c r="C83" s="183"/>
      <c r="D83" s="197"/>
      <c r="E83" s="197"/>
      <c r="F83" s="197"/>
      <c r="G83" s="315"/>
      <c r="L83" s="184"/>
      <c r="M83" s="161"/>
      <c r="N83" s="186"/>
      <c r="O83" s="205"/>
      <c r="P83" s="373"/>
      <c r="Q83" s="373"/>
      <c r="R83" s="373"/>
      <c r="S83" s="373"/>
      <c r="T83" s="373"/>
    </row>
    <row r="84" spans="1:20" ht="19.899999999999999" customHeight="1" thickBot="1">
      <c r="A84" s="539"/>
      <c r="B84" s="523" t="s">
        <v>185</v>
      </c>
      <c r="C84" s="524"/>
      <c r="D84" s="524"/>
      <c r="E84" s="524"/>
      <c r="F84" s="524"/>
      <c r="G84" s="525"/>
      <c r="H84" s="524" t="s">
        <v>189</v>
      </c>
      <c r="I84" s="524"/>
      <c r="J84" s="524"/>
      <c r="K84" s="525"/>
      <c r="L84" s="527" t="s">
        <v>192</v>
      </c>
      <c r="M84" s="528"/>
      <c r="N84" s="529"/>
      <c r="O84" s="302"/>
      <c r="P84" s="373"/>
      <c r="Q84" s="373"/>
      <c r="R84" s="373"/>
      <c r="S84" s="373"/>
      <c r="T84" s="373"/>
    </row>
    <row r="85" spans="1:20" ht="19.899999999999999" customHeight="1" thickBot="1">
      <c r="A85" s="540"/>
      <c r="B85" s="514" t="s">
        <v>186</v>
      </c>
      <c r="C85" s="533"/>
      <c r="D85" s="514" t="s">
        <v>187</v>
      </c>
      <c r="E85" s="533"/>
      <c r="F85" s="514" t="s">
        <v>188</v>
      </c>
      <c r="G85" s="533"/>
      <c r="H85" s="515" t="s">
        <v>190</v>
      </c>
      <c r="I85" s="533"/>
      <c r="J85" s="514" t="s">
        <v>191</v>
      </c>
      <c r="K85" s="533"/>
      <c r="L85" s="530"/>
      <c r="M85" s="531"/>
      <c r="N85" s="532"/>
      <c r="O85" s="302"/>
      <c r="P85" s="373"/>
      <c r="Q85" s="373"/>
      <c r="R85" s="373"/>
      <c r="S85" s="373"/>
      <c r="T85" s="373"/>
    </row>
    <row r="86" spans="1:20" ht="19.899999999999999" customHeight="1" thickBot="1">
      <c r="A86" s="198" t="s">
        <v>166</v>
      </c>
      <c r="B86" s="290" t="s">
        <v>167</v>
      </c>
      <c r="C86" s="290" t="s">
        <v>168</v>
      </c>
      <c r="D86" s="290" t="s">
        <v>167</v>
      </c>
      <c r="E86" s="290" t="s">
        <v>168</v>
      </c>
      <c r="F86" s="290" t="s">
        <v>167</v>
      </c>
      <c r="G86" s="290" t="s">
        <v>168</v>
      </c>
      <c r="H86" s="290" t="s">
        <v>167</v>
      </c>
      <c r="I86" s="290" t="s">
        <v>168</v>
      </c>
      <c r="J86" s="290" t="s">
        <v>167</v>
      </c>
      <c r="K86" s="290" t="s">
        <v>168</v>
      </c>
      <c r="L86" s="208" t="s">
        <v>167</v>
      </c>
      <c r="M86" s="209" t="s">
        <v>168</v>
      </c>
      <c r="N86" s="209" t="s">
        <v>169</v>
      </c>
      <c r="O86" s="206"/>
      <c r="P86" s="373"/>
      <c r="Q86" s="373"/>
      <c r="R86" s="373"/>
      <c r="S86" s="373"/>
      <c r="T86" s="373"/>
    </row>
    <row r="87" spans="1:20" ht="19.899999999999999" customHeight="1" thickBot="1">
      <c r="A87" s="321" t="s">
        <v>170</v>
      </c>
      <c r="B87" s="188"/>
      <c r="C87" s="189"/>
      <c r="D87" s="189"/>
      <c r="E87" s="189"/>
      <c r="F87" s="189"/>
      <c r="G87" s="351"/>
      <c r="H87" s="189"/>
      <c r="I87" s="189"/>
      <c r="J87" s="189"/>
      <c r="K87" s="189"/>
      <c r="L87" s="165">
        <f t="shared" ref="L87:L97" si="11">(((B87+D87+F87)*($B$8*$D$8*$F$8))+((B87+D87+F87)*(($B$9-$B$8)*$D$9*$F$9))+((B87+D87+F87)*(($B$10-$B$9)*$D$10*$F$10))+(H87+J87))</f>
        <v>0</v>
      </c>
      <c r="M87" s="165">
        <f t="shared" ref="M87:M97" si="12">(((C87+E87+G87)*($B$8*$D$8*$F$8))+((C87+E87+G87)*(($B$9-$B$8)*$D$9*$F$9))+((C87+E87+G87)*(($B$10-$B$9)*$D$10*$F$10))+(I87+K87))</f>
        <v>0</v>
      </c>
      <c r="N87" s="257">
        <f>(L87+M87)/2</f>
        <v>0</v>
      </c>
      <c r="O87" s="206"/>
      <c r="P87" s="373"/>
      <c r="Q87" s="373"/>
      <c r="R87" s="373"/>
      <c r="S87" s="373"/>
      <c r="T87" s="373"/>
    </row>
    <row r="88" spans="1:20" ht="19.899999999999999" customHeight="1" thickBot="1">
      <c r="A88" s="321">
        <v>1</v>
      </c>
      <c r="B88" s="343"/>
      <c r="C88" s="342"/>
      <c r="D88" s="402"/>
      <c r="E88" s="402"/>
      <c r="F88" s="402"/>
      <c r="G88" s="404"/>
      <c r="H88" s="402"/>
      <c r="I88" s="402"/>
      <c r="J88" s="402"/>
      <c r="K88" s="402"/>
      <c r="L88" s="165">
        <f t="shared" si="11"/>
        <v>0</v>
      </c>
      <c r="M88" s="165">
        <f t="shared" si="12"/>
        <v>0</v>
      </c>
      <c r="N88" s="257">
        <f>(L88+M88)/2</f>
        <v>0</v>
      </c>
      <c r="O88" s="206"/>
      <c r="P88" s="373"/>
      <c r="Q88" s="373"/>
      <c r="R88" s="373"/>
      <c r="S88" s="373"/>
      <c r="T88" s="373"/>
    </row>
    <row r="89" spans="1:20" ht="19.899999999999999" customHeight="1" thickBot="1">
      <c r="A89" s="321">
        <v>2</v>
      </c>
      <c r="B89" s="343"/>
      <c r="C89" s="342"/>
      <c r="D89" s="402"/>
      <c r="E89" s="402"/>
      <c r="F89" s="402"/>
      <c r="G89" s="404"/>
      <c r="H89" s="402"/>
      <c r="I89" s="402"/>
      <c r="J89" s="402"/>
      <c r="K89" s="402"/>
      <c r="L89" s="165">
        <f t="shared" si="11"/>
        <v>0</v>
      </c>
      <c r="M89" s="165">
        <f t="shared" si="12"/>
        <v>0</v>
      </c>
      <c r="N89" s="257">
        <f t="shared" ref="N89:N97" si="13">(L89+M89)/2</f>
        <v>0</v>
      </c>
      <c r="O89" s="206"/>
      <c r="P89" s="373"/>
      <c r="Q89" s="373"/>
      <c r="R89" s="373"/>
      <c r="S89" s="373"/>
      <c r="T89" s="373"/>
    </row>
    <row r="90" spans="1:20" ht="19.899999999999999" customHeight="1" thickBot="1">
      <c r="A90" s="321">
        <v>3</v>
      </c>
      <c r="B90" s="343"/>
      <c r="C90" s="342"/>
      <c r="D90" s="402"/>
      <c r="E90" s="402"/>
      <c r="F90" s="402"/>
      <c r="G90" s="404"/>
      <c r="H90" s="402"/>
      <c r="I90" s="402"/>
      <c r="J90" s="402"/>
      <c r="K90" s="402"/>
      <c r="L90" s="165">
        <f t="shared" si="11"/>
        <v>0</v>
      </c>
      <c r="M90" s="165">
        <f t="shared" si="12"/>
        <v>0</v>
      </c>
      <c r="N90" s="257">
        <f t="shared" si="13"/>
        <v>0</v>
      </c>
      <c r="O90" s="206"/>
      <c r="P90" s="373"/>
      <c r="Q90" s="373"/>
      <c r="R90" s="373"/>
      <c r="S90" s="373"/>
      <c r="T90" s="373"/>
    </row>
    <row r="91" spans="1:20" ht="19.899999999999999" customHeight="1" thickBot="1">
      <c r="A91" s="321">
        <v>4</v>
      </c>
      <c r="B91" s="343"/>
      <c r="C91" s="342"/>
      <c r="D91" s="402"/>
      <c r="E91" s="402"/>
      <c r="F91" s="402"/>
      <c r="G91" s="404"/>
      <c r="H91" s="402"/>
      <c r="I91" s="402"/>
      <c r="J91" s="402"/>
      <c r="K91" s="402"/>
      <c r="L91" s="165">
        <f t="shared" si="11"/>
        <v>0</v>
      </c>
      <c r="M91" s="165">
        <f t="shared" si="12"/>
        <v>0</v>
      </c>
      <c r="N91" s="257">
        <f t="shared" si="13"/>
        <v>0</v>
      </c>
      <c r="O91" s="206"/>
      <c r="P91" s="373"/>
      <c r="Q91" s="373"/>
      <c r="R91" s="373"/>
      <c r="S91" s="373"/>
      <c r="T91" s="373"/>
    </row>
    <row r="92" spans="1:20" ht="19.899999999999999" customHeight="1" thickBot="1">
      <c r="A92" s="321">
        <v>5</v>
      </c>
      <c r="B92" s="343"/>
      <c r="C92" s="342"/>
      <c r="D92" s="402"/>
      <c r="E92" s="402"/>
      <c r="F92" s="402"/>
      <c r="G92" s="404"/>
      <c r="H92" s="402"/>
      <c r="I92" s="402"/>
      <c r="J92" s="402"/>
      <c r="K92" s="402"/>
      <c r="L92" s="165">
        <f t="shared" si="11"/>
        <v>0</v>
      </c>
      <c r="M92" s="165">
        <f t="shared" si="12"/>
        <v>0</v>
      </c>
      <c r="N92" s="257">
        <f t="shared" si="13"/>
        <v>0</v>
      </c>
      <c r="O92" s="206"/>
      <c r="P92" s="373"/>
      <c r="Q92" s="373"/>
      <c r="R92" s="373"/>
      <c r="S92" s="373"/>
      <c r="T92" s="373"/>
    </row>
    <row r="93" spans="1:20" ht="19.899999999999999" customHeight="1" thickBot="1">
      <c r="A93" s="321">
        <v>6</v>
      </c>
      <c r="B93" s="343"/>
      <c r="C93" s="342"/>
      <c r="D93" s="402"/>
      <c r="E93" s="402"/>
      <c r="F93" s="402"/>
      <c r="G93" s="404"/>
      <c r="H93" s="402"/>
      <c r="I93" s="402"/>
      <c r="J93" s="402"/>
      <c r="K93" s="402"/>
      <c r="L93" s="165">
        <f t="shared" si="11"/>
        <v>0</v>
      </c>
      <c r="M93" s="165">
        <f t="shared" si="12"/>
        <v>0</v>
      </c>
      <c r="N93" s="257">
        <f t="shared" si="13"/>
        <v>0</v>
      </c>
      <c r="O93" s="206"/>
      <c r="P93" s="373"/>
      <c r="Q93" s="373"/>
      <c r="R93" s="373"/>
      <c r="S93" s="373"/>
      <c r="T93" s="373"/>
    </row>
    <row r="94" spans="1:20" ht="19.899999999999999" customHeight="1" thickBot="1">
      <c r="A94" s="321">
        <v>7</v>
      </c>
      <c r="B94" s="343"/>
      <c r="C94" s="342"/>
      <c r="D94" s="402"/>
      <c r="E94" s="402"/>
      <c r="F94" s="402"/>
      <c r="G94" s="404"/>
      <c r="H94" s="402"/>
      <c r="I94" s="402"/>
      <c r="J94" s="402"/>
      <c r="K94" s="402"/>
      <c r="L94" s="165">
        <f t="shared" si="11"/>
        <v>0</v>
      </c>
      <c r="M94" s="165">
        <f t="shared" si="12"/>
        <v>0</v>
      </c>
      <c r="N94" s="257">
        <f t="shared" si="13"/>
        <v>0</v>
      </c>
      <c r="O94" s="206"/>
      <c r="P94" s="373"/>
      <c r="Q94" s="373"/>
      <c r="R94" s="373"/>
      <c r="S94" s="373"/>
      <c r="T94" s="373"/>
    </row>
    <row r="95" spans="1:20" ht="19.899999999999999" customHeight="1" thickBot="1">
      <c r="A95" s="321">
        <v>8</v>
      </c>
      <c r="B95" s="343"/>
      <c r="C95" s="342"/>
      <c r="D95" s="402"/>
      <c r="E95" s="402"/>
      <c r="F95" s="402"/>
      <c r="G95" s="404"/>
      <c r="H95" s="402"/>
      <c r="I95" s="402"/>
      <c r="J95" s="402"/>
      <c r="K95" s="402"/>
      <c r="L95" s="165">
        <f t="shared" si="11"/>
        <v>0</v>
      </c>
      <c r="M95" s="165">
        <f t="shared" si="12"/>
        <v>0</v>
      </c>
      <c r="N95" s="257">
        <f t="shared" si="13"/>
        <v>0</v>
      </c>
      <c r="O95" s="206"/>
      <c r="P95" s="373"/>
      <c r="Q95" s="373"/>
      <c r="R95" s="373"/>
      <c r="S95" s="373"/>
      <c r="T95" s="373"/>
    </row>
    <row r="96" spans="1:20" ht="19.899999999999999" customHeight="1" thickBot="1">
      <c r="A96" s="321">
        <v>9</v>
      </c>
      <c r="B96" s="343"/>
      <c r="C96" s="342"/>
      <c r="D96" s="402"/>
      <c r="E96" s="402"/>
      <c r="F96" s="402"/>
      <c r="G96" s="404"/>
      <c r="H96" s="402"/>
      <c r="I96" s="402"/>
      <c r="J96" s="402"/>
      <c r="K96" s="402"/>
      <c r="L96" s="165">
        <f t="shared" si="11"/>
        <v>0</v>
      </c>
      <c r="M96" s="165">
        <f t="shared" si="12"/>
        <v>0</v>
      </c>
      <c r="N96" s="257">
        <f t="shared" si="13"/>
        <v>0</v>
      </c>
      <c r="O96" s="206"/>
      <c r="P96" s="373"/>
      <c r="Q96" s="373"/>
      <c r="R96" s="373"/>
      <c r="S96" s="373"/>
      <c r="T96" s="373"/>
    </row>
    <row r="97" spans="1:20" ht="19.899999999999999" customHeight="1" thickBot="1">
      <c r="A97" s="321">
        <v>10</v>
      </c>
      <c r="B97" s="322"/>
      <c r="C97" s="405"/>
      <c r="D97" s="405"/>
      <c r="E97" s="405"/>
      <c r="F97" s="405"/>
      <c r="G97" s="406"/>
      <c r="H97" s="402"/>
      <c r="I97" s="402"/>
      <c r="J97" s="402"/>
      <c r="K97" s="402"/>
      <c r="L97" s="165">
        <f t="shared" si="11"/>
        <v>0</v>
      </c>
      <c r="M97" s="165">
        <f t="shared" si="12"/>
        <v>0</v>
      </c>
      <c r="N97" s="257">
        <f t="shared" si="13"/>
        <v>0</v>
      </c>
      <c r="O97" s="206"/>
      <c r="P97" s="373"/>
      <c r="Q97" s="373"/>
      <c r="R97" s="373"/>
      <c r="S97" s="373"/>
      <c r="T97" s="373"/>
    </row>
    <row r="98" spans="1:20" ht="19.899999999999999" customHeight="1" thickBot="1">
      <c r="A98" s="346" t="s">
        <v>193</v>
      </c>
      <c r="B98" s="338"/>
      <c r="C98" s="338"/>
      <c r="D98" s="338"/>
      <c r="E98" s="338"/>
      <c r="F98" s="338"/>
      <c r="G98" s="338"/>
      <c r="H98" s="347"/>
      <c r="I98" s="347"/>
      <c r="J98" s="347"/>
      <c r="K98" s="347"/>
      <c r="L98" s="166">
        <f>SUM(L87:L97)</f>
        <v>0</v>
      </c>
      <c r="M98" s="167">
        <f>SUM(M87:M97)</f>
        <v>0</v>
      </c>
      <c r="N98" s="166">
        <f>SUM(N87:N97)</f>
        <v>0</v>
      </c>
      <c r="O98" s="207"/>
      <c r="P98" s="373"/>
      <c r="Q98" s="373"/>
      <c r="R98" s="373"/>
      <c r="S98" s="373"/>
      <c r="T98" s="373"/>
    </row>
    <row r="99" spans="1:20" ht="19.899999999999999" customHeight="1"/>
    <row r="100" spans="1:20" ht="19.899999999999999" customHeight="1"/>
    <row r="101" spans="1:20" ht="19.899999999999999" customHeight="1"/>
    <row r="102" spans="1:20" ht="19.899999999999999" customHeight="1"/>
    <row r="103" spans="1:20" ht="19.899999999999999" customHeight="1"/>
    <row r="104" spans="1:20" ht="19.899999999999999" customHeight="1"/>
    <row r="105" spans="1:20" ht="19.899999999999999" customHeight="1"/>
    <row r="106" spans="1:20" ht="19.899999999999999" customHeight="1"/>
    <row r="107" spans="1:20" ht="19.899999999999999" customHeight="1"/>
  </sheetData>
  <mergeCells count="94">
    <mergeCell ref="L36:N37"/>
    <mergeCell ref="B37:C37"/>
    <mergeCell ref="D37:E37"/>
    <mergeCell ref="F37:G37"/>
    <mergeCell ref="H37:I37"/>
    <mergeCell ref="J37:K37"/>
    <mergeCell ref="H36:K36"/>
    <mergeCell ref="A36:A37"/>
    <mergeCell ref="B36:G36"/>
    <mergeCell ref="D34:E34"/>
    <mergeCell ref="B34:C34"/>
    <mergeCell ref="F33:G33"/>
    <mergeCell ref="F34:G34"/>
    <mergeCell ref="P2:T26"/>
    <mergeCell ref="B13:C13"/>
    <mergeCell ref="D13:E13"/>
    <mergeCell ref="F13:G13"/>
    <mergeCell ref="H13:I13"/>
    <mergeCell ref="J13:K13"/>
    <mergeCell ref="F8:G8"/>
    <mergeCell ref="F9:G9"/>
    <mergeCell ref="D7:E7"/>
    <mergeCell ref="F7:G7"/>
    <mergeCell ref="B8:C8"/>
    <mergeCell ref="B9:C9"/>
    <mergeCell ref="B10:C10"/>
    <mergeCell ref="D8:E8"/>
    <mergeCell ref="F10:G10"/>
    <mergeCell ref="B12:G12"/>
    <mergeCell ref="H12:K12"/>
    <mergeCell ref="B2:C2"/>
    <mergeCell ref="L12:N13"/>
    <mergeCell ref="B4:C4"/>
    <mergeCell ref="D33:E33"/>
    <mergeCell ref="B5:C5"/>
    <mergeCell ref="F31:G31"/>
    <mergeCell ref="F32:G32"/>
    <mergeCell ref="A12:A13"/>
    <mergeCell ref="B7:C7"/>
    <mergeCell ref="B33:C33"/>
    <mergeCell ref="D9:E9"/>
    <mergeCell ref="D10:E10"/>
    <mergeCell ref="B32:C32"/>
    <mergeCell ref="D32:E32"/>
    <mergeCell ref="B28:C28"/>
    <mergeCell ref="B29:C29"/>
    <mergeCell ref="B31:C31"/>
    <mergeCell ref="D31:E31"/>
    <mergeCell ref="B52:C52"/>
    <mergeCell ref="B53:C53"/>
    <mergeCell ref="B55:C55"/>
    <mergeCell ref="D55:E55"/>
    <mergeCell ref="F55:G55"/>
    <mergeCell ref="B56:C56"/>
    <mergeCell ref="D56:E56"/>
    <mergeCell ref="F56:G56"/>
    <mergeCell ref="B57:C57"/>
    <mergeCell ref="D57:E57"/>
    <mergeCell ref="F57:G57"/>
    <mergeCell ref="B58:C58"/>
    <mergeCell ref="D58:E58"/>
    <mergeCell ref="F58:G58"/>
    <mergeCell ref="A60:A61"/>
    <mergeCell ref="B60:G60"/>
    <mergeCell ref="H60:K60"/>
    <mergeCell ref="L60:N61"/>
    <mergeCell ref="B61:C61"/>
    <mergeCell ref="D61:E61"/>
    <mergeCell ref="F61:G61"/>
    <mergeCell ref="H61:I61"/>
    <mergeCell ref="J61:K61"/>
    <mergeCell ref="B76:C76"/>
    <mergeCell ref="B77:C77"/>
    <mergeCell ref="B79:C79"/>
    <mergeCell ref="D79:E79"/>
    <mergeCell ref="F79:G79"/>
    <mergeCell ref="B80:C80"/>
    <mergeCell ref="D80:E80"/>
    <mergeCell ref="F80:G80"/>
    <mergeCell ref="B81:C81"/>
    <mergeCell ref="D81:E81"/>
    <mergeCell ref="F81:G81"/>
    <mergeCell ref="B82:C82"/>
    <mergeCell ref="D82:E82"/>
    <mergeCell ref="F82:G82"/>
    <mergeCell ref="A84:A85"/>
    <mergeCell ref="B84:G84"/>
    <mergeCell ref="H84:K84"/>
    <mergeCell ref="L84:N85"/>
    <mergeCell ref="B85:C85"/>
    <mergeCell ref="D85:E85"/>
    <mergeCell ref="F85:G85"/>
    <mergeCell ref="H85:I85"/>
    <mergeCell ref="J85:K85"/>
  </mergeCells>
  <pageMargins left="0.7" right="0.7" top="0.78740157499999996" bottom="0.78740157499999996" header="0.3" footer="0.3"/>
  <pageSetup paperSize="9" scale="45" orientation="landscape" verticalDpi="300" r:id="rId1"/>
  <headerFooter alignWithMargins="0"/>
  <rowBreaks count="3" manualBreakCount="3">
    <brk id="27" max="19" man="1"/>
    <brk id="51" max="19" man="1"/>
    <brk id="75" max="19" man="1"/>
  </rowBreaks>
  <colBreaks count="1" manualBreakCount="1">
    <brk id="20" max="80"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6600"/>
  </sheetPr>
  <dimension ref="A1:K18"/>
  <sheetViews>
    <sheetView zoomScale="70" zoomScaleNormal="70" zoomScaleSheetLayoutView="40" zoomScalePageLayoutView="40" workbookViewId="0">
      <pane ySplit="1" topLeftCell="A2" activePane="bottomLeft" state="frozen"/>
      <selection pane="bottomLeft" activeCell="F1" sqref="F1"/>
    </sheetView>
  </sheetViews>
  <sheetFormatPr baseColWidth="10" defaultColWidth="10.7109375" defaultRowHeight="15"/>
  <cols>
    <col min="1" max="1" width="27.28515625" style="326" customWidth="1"/>
    <col min="2" max="4" width="25.28515625" style="326" customWidth="1"/>
    <col min="5" max="9" width="25.28515625" style="327" customWidth="1"/>
    <col min="10" max="10" width="45.7109375" style="327" customWidth="1"/>
    <col min="11" max="16384" width="10.7109375" style="326"/>
  </cols>
  <sheetData>
    <row r="1" spans="1:11" ht="19.899999999999999" customHeight="1">
      <c r="A1" s="340" t="s">
        <v>197</v>
      </c>
      <c r="B1" s="332"/>
      <c r="C1" s="332"/>
      <c r="D1" s="332"/>
      <c r="E1" s="330"/>
      <c r="F1" s="330"/>
      <c r="G1" s="330"/>
      <c r="H1" s="330"/>
      <c r="I1" s="330"/>
      <c r="J1" s="330"/>
    </row>
    <row r="2" spans="1:11" ht="19.899999999999999" customHeight="1">
      <c r="A2" s="296"/>
      <c r="K2" s="329"/>
    </row>
    <row r="3" spans="1:11" ht="19.899999999999999" customHeight="1" thickBot="1">
      <c r="A3" s="340" t="s">
        <v>198</v>
      </c>
      <c r="B3" s="332"/>
      <c r="C3" s="332"/>
      <c r="D3" s="332"/>
      <c r="E3" s="330"/>
      <c r="F3" s="330"/>
      <c r="G3" s="330"/>
      <c r="H3" s="330"/>
      <c r="I3" s="330"/>
      <c r="J3" s="330"/>
      <c r="K3" s="329"/>
    </row>
    <row r="4" spans="1:11" ht="130.15" customHeight="1">
      <c r="A4" s="587"/>
      <c r="B4" s="588"/>
      <c r="C4" s="588"/>
      <c r="D4" s="588"/>
      <c r="E4" s="588"/>
      <c r="F4" s="588"/>
      <c r="G4" s="588"/>
      <c r="H4" s="588"/>
      <c r="I4" s="589"/>
      <c r="J4" s="584" t="s">
        <v>199</v>
      </c>
      <c r="K4" s="329"/>
    </row>
    <row r="5" spans="1:11" ht="130.15" customHeight="1">
      <c r="A5" s="590"/>
      <c r="B5" s="591"/>
      <c r="C5" s="591"/>
      <c r="D5" s="591"/>
      <c r="E5" s="591"/>
      <c r="F5" s="591"/>
      <c r="G5" s="591"/>
      <c r="H5" s="591"/>
      <c r="I5" s="592"/>
      <c r="J5" s="585"/>
      <c r="K5" s="329"/>
    </row>
    <row r="6" spans="1:11" ht="153.4" customHeight="1" thickBot="1">
      <c r="A6" s="593"/>
      <c r="B6" s="594"/>
      <c r="C6" s="594"/>
      <c r="D6" s="594"/>
      <c r="E6" s="594"/>
      <c r="F6" s="594"/>
      <c r="G6" s="594"/>
      <c r="H6" s="594"/>
      <c r="I6" s="595"/>
      <c r="J6" s="586"/>
      <c r="K6" s="329"/>
    </row>
    <row r="7" spans="1:11" ht="34.15" customHeight="1">
      <c r="A7" s="333"/>
      <c r="B7" s="333"/>
      <c r="C7" s="333"/>
      <c r="D7" s="333"/>
      <c r="E7" s="333"/>
      <c r="F7" s="333"/>
      <c r="G7" s="333"/>
      <c r="H7" s="333"/>
      <c r="I7" s="333"/>
      <c r="J7" s="331"/>
    </row>
    <row r="8" spans="1:11" s="328" customFormat="1" ht="19.899999999999999" customHeight="1" thickBot="1">
      <c r="A8" s="340" t="s">
        <v>200</v>
      </c>
      <c r="B8" s="335"/>
      <c r="C8" s="335"/>
      <c r="D8" s="335"/>
      <c r="E8" s="334"/>
      <c r="F8" s="334"/>
      <c r="G8" s="334"/>
      <c r="H8" s="334"/>
      <c r="I8" s="334"/>
      <c r="J8" s="334"/>
    </row>
    <row r="9" spans="1:11" ht="120" customHeight="1">
      <c r="A9" s="587"/>
      <c r="B9" s="588"/>
      <c r="C9" s="588"/>
      <c r="D9" s="588"/>
      <c r="E9" s="588"/>
      <c r="F9" s="588"/>
      <c r="G9" s="588"/>
      <c r="H9" s="588"/>
      <c r="I9" s="596"/>
      <c r="J9" s="601" t="s">
        <v>201</v>
      </c>
      <c r="K9" s="329"/>
    </row>
    <row r="10" spans="1:11" ht="120" customHeight="1">
      <c r="A10" s="590"/>
      <c r="B10" s="591"/>
      <c r="C10" s="591"/>
      <c r="D10" s="591"/>
      <c r="E10" s="591"/>
      <c r="F10" s="591"/>
      <c r="G10" s="591"/>
      <c r="H10" s="591"/>
      <c r="I10" s="597"/>
      <c r="J10" s="602"/>
      <c r="K10" s="329"/>
    </row>
    <row r="11" spans="1:11" ht="140.65" customHeight="1">
      <c r="A11" s="598"/>
      <c r="B11" s="599"/>
      <c r="C11" s="599"/>
      <c r="D11" s="599"/>
      <c r="E11" s="599"/>
      <c r="F11" s="599"/>
      <c r="G11" s="599"/>
      <c r="H11" s="599"/>
      <c r="I11" s="600"/>
      <c r="J11" s="603"/>
      <c r="K11" s="329"/>
    </row>
    <row r="12" spans="1:11" ht="64.900000000000006" customHeight="1">
      <c r="A12" s="469" t="s">
        <v>202</v>
      </c>
      <c r="B12" s="582" t="s">
        <v>204</v>
      </c>
      <c r="C12" s="583"/>
      <c r="D12" s="566" t="s">
        <v>205</v>
      </c>
      <c r="E12" s="567"/>
      <c r="F12" s="566" t="s">
        <v>206</v>
      </c>
      <c r="G12" s="567"/>
      <c r="H12" s="566" t="s">
        <v>207</v>
      </c>
      <c r="I12" s="567"/>
      <c r="J12" s="465" t="s">
        <v>11</v>
      </c>
      <c r="K12" s="329"/>
    </row>
    <row r="13" spans="1:11" ht="36.4" customHeight="1">
      <c r="A13" s="572" t="s">
        <v>203</v>
      </c>
      <c r="B13" s="570" t="s">
        <v>12</v>
      </c>
      <c r="C13" s="571"/>
      <c r="D13" s="574" t="s">
        <v>13</v>
      </c>
      <c r="E13" s="575"/>
      <c r="F13" s="574" t="s">
        <v>14</v>
      </c>
      <c r="G13" s="575"/>
      <c r="H13" s="566" t="s">
        <v>10</v>
      </c>
      <c r="I13" s="567"/>
      <c r="J13" s="564" t="s">
        <v>15</v>
      </c>
      <c r="K13" s="329"/>
    </row>
    <row r="14" spans="1:11" ht="36.4" customHeight="1" thickBot="1">
      <c r="A14" s="573"/>
      <c r="B14" s="578" t="s">
        <v>7</v>
      </c>
      <c r="C14" s="579"/>
      <c r="D14" s="580" t="s">
        <v>8</v>
      </c>
      <c r="E14" s="581"/>
      <c r="F14" s="576" t="s">
        <v>9</v>
      </c>
      <c r="G14" s="577"/>
      <c r="H14" s="568" t="s">
        <v>10</v>
      </c>
      <c r="I14" s="569"/>
      <c r="J14" s="565"/>
      <c r="K14" s="329"/>
    </row>
    <row r="15" spans="1:11">
      <c r="A15" s="336"/>
      <c r="B15" s="336"/>
      <c r="C15" s="336"/>
      <c r="D15" s="336"/>
      <c r="E15" s="337"/>
      <c r="F15" s="337"/>
      <c r="G15" s="337"/>
      <c r="H15" s="337"/>
      <c r="I15" s="337"/>
      <c r="J15" s="337"/>
    </row>
    <row r="18" spans="1:10">
      <c r="A18" s="336"/>
      <c r="B18" s="336"/>
      <c r="C18" s="336"/>
      <c r="D18" s="336"/>
      <c r="E18" s="337"/>
      <c r="F18" s="337"/>
      <c r="G18" s="337"/>
      <c r="H18" s="337"/>
      <c r="I18" s="337"/>
      <c r="J18" s="337"/>
    </row>
  </sheetData>
  <mergeCells count="18">
    <mergeCell ref="B12:C12"/>
    <mergeCell ref="D12:E12"/>
    <mergeCell ref="F12:G12"/>
    <mergeCell ref="H12:I12"/>
    <mergeCell ref="J4:J6"/>
    <mergeCell ref="A4:I6"/>
    <mergeCell ref="A9:I11"/>
    <mergeCell ref="J9:J11"/>
    <mergeCell ref="J13:J14"/>
    <mergeCell ref="H13:I13"/>
    <mergeCell ref="H14:I14"/>
    <mergeCell ref="B13:C13"/>
    <mergeCell ref="A13:A14"/>
    <mergeCell ref="D13:E13"/>
    <mergeCell ref="F13:G13"/>
    <mergeCell ref="F14:G14"/>
    <mergeCell ref="B14:C14"/>
    <mergeCell ref="D14:E14"/>
  </mergeCells>
  <pageMargins left="0.7" right="0.7" top="0.78740157499999996" bottom="0.78740157499999996" header="0.3" footer="0.3"/>
  <pageSetup paperSize="9" scale="45" orientation="landscape" verticalDpi="0" r:id="rId1"/>
  <headerFooter alignWithMargins="0"/>
  <rowBreaks count="1" manualBreakCount="1">
    <brk id="16" max="9"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6600"/>
  </sheetPr>
  <dimension ref="A1:U258"/>
  <sheetViews>
    <sheetView showGridLines="0" zoomScale="80" zoomScaleNormal="80" zoomScaleSheetLayoutView="40" zoomScalePageLayoutView="40" workbookViewId="0">
      <pane ySplit="3" topLeftCell="A4" activePane="bottomLeft" state="frozen"/>
      <selection pane="bottomLeft" activeCell="P1" sqref="P1"/>
    </sheetView>
  </sheetViews>
  <sheetFormatPr baseColWidth="10" defaultColWidth="11.42578125" defaultRowHeight="12.75" outlineLevelCol="1"/>
  <cols>
    <col min="1" max="1" width="25" style="162" customWidth="1"/>
    <col min="2" max="2" width="10.28515625" style="162" customWidth="1"/>
    <col min="3" max="8" width="16.7109375" style="162" customWidth="1"/>
    <col min="9" max="14" width="16.7109375" style="162" hidden="1" customWidth="1" outlineLevel="1"/>
    <col min="15" max="15" width="1.42578125" style="162" customWidth="1" collapsed="1"/>
    <col min="16" max="16" width="47" style="162" customWidth="1"/>
    <col min="17" max="19" width="17.7109375" style="162" customWidth="1"/>
    <col min="20" max="20" width="5.28515625" style="162" customWidth="1"/>
    <col min="21" max="16384" width="11.42578125" style="162"/>
  </cols>
  <sheetData>
    <row r="1" spans="1:19" ht="19.899999999999999" customHeight="1">
      <c r="A1" s="296" t="s">
        <v>208</v>
      </c>
      <c r="B1" s="164"/>
      <c r="C1" s="164"/>
      <c r="D1" s="164"/>
      <c r="E1" s="164"/>
      <c r="F1" s="164"/>
      <c r="G1" s="164"/>
      <c r="H1" s="164"/>
      <c r="I1" s="164"/>
      <c r="J1" s="164"/>
      <c r="K1" s="164"/>
      <c r="L1" s="164"/>
      <c r="M1" s="164"/>
      <c r="N1" s="164"/>
      <c r="O1" s="177"/>
      <c r="P1" s="164"/>
      <c r="Q1" s="164"/>
      <c r="R1" s="164"/>
      <c r="S1" s="164"/>
    </row>
    <row r="2" spans="1:19" ht="19.899999999999999" customHeight="1">
      <c r="A2" s="620" t="s">
        <v>165</v>
      </c>
      <c r="B2" s="621"/>
      <c r="C2" s="622">
        <f>'3b- АЗВ - Затраты'!B2</f>
        <v>0</v>
      </c>
      <c r="D2" s="554"/>
      <c r="E2" s="295"/>
      <c r="F2" s="341"/>
      <c r="G2" s="164"/>
      <c r="H2" s="164"/>
      <c r="I2" s="341"/>
      <c r="J2" s="164"/>
      <c r="K2" s="164"/>
      <c r="L2" s="341"/>
      <c r="M2" s="164"/>
      <c r="N2" s="164"/>
      <c r="O2" s="177"/>
      <c r="P2" s="164"/>
      <c r="Q2" s="164"/>
      <c r="R2" s="164"/>
      <c r="S2" s="164"/>
    </row>
    <row r="3" spans="1:19" ht="30.6" customHeight="1">
      <c r="A3" s="623" t="s">
        <v>209</v>
      </c>
      <c r="B3" s="624"/>
      <c r="C3" s="625">
        <v>0.03</v>
      </c>
      <c r="D3" s="626"/>
      <c r="E3" s="295"/>
      <c r="F3" s="295"/>
      <c r="G3" s="164"/>
      <c r="H3" s="164"/>
      <c r="I3" s="345"/>
      <c r="J3" s="164"/>
      <c r="K3" s="164"/>
      <c r="L3" s="345"/>
      <c r="M3" s="164"/>
      <c r="N3" s="164"/>
      <c r="O3" s="177"/>
      <c r="P3" s="164"/>
      <c r="Q3" s="164"/>
      <c r="R3" s="164"/>
      <c r="S3" s="164"/>
    </row>
    <row r="4" spans="1:19" ht="8.65" customHeight="1">
      <c r="A4" s="345"/>
      <c r="B4" s="345"/>
      <c r="C4" s="345"/>
      <c r="D4" s="345"/>
      <c r="E4" s="345"/>
      <c r="F4" s="345"/>
      <c r="G4" s="164"/>
      <c r="H4" s="164"/>
      <c r="I4" s="345"/>
      <c r="J4" s="164"/>
      <c r="K4" s="164"/>
      <c r="L4" s="345"/>
      <c r="M4" s="164"/>
      <c r="N4" s="164"/>
      <c r="O4" s="177"/>
      <c r="P4" s="164"/>
      <c r="Q4" s="164"/>
      <c r="R4" s="164"/>
      <c r="S4" s="164"/>
    </row>
    <row r="5" spans="1:19" ht="8.65" customHeight="1">
      <c r="A5" s="345"/>
      <c r="B5" s="345"/>
      <c r="C5" s="345"/>
      <c r="D5" s="345"/>
      <c r="E5" s="345"/>
      <c r="F5" s="345"/>
      <c r="G5" s="164"/>
      <c r="H5" s="164"/>
      <c r="I5" s="345"/>
      <c r="J5" s="164"/>
      <c r="K5" s="164"/>
      <c r="L5" s="345"/>
      <c r="M5" s="164"/>
      <c r="N5" s="164"/>
      <c r="O5" s="177"/>
      <c r="P5" s="164"/>
      <c r="Q5" s="164"/>
      <c r="R5" s="164"/>
      <c r="S5" s="164"/>
    </row>
    <row r="6" spans="1:19" ht="8.65" customHeight="1">
      <c r="A6" s="345"/>
      <c r="B6" s="345"/>
      <c r="C6" s="345"/>
      <c r="D6" s="345"/>
      <c r="E6" s="345"/>
      <c r="F6" s="345"/>
      <c r="G6" s="164"/>
      <c r="H6" s="164"/>
      <c r="I6" s="345"/>
      <c r="J6" s="164"/>
      <c r="K6" s="164"/>
      <c r="L6" s="345"/>
      <c r="M6" s="164"/>
      <c r="N6" s="164"/>
      <c r="O6" s="177"/>
      <c r="P6" s="164"/>
      <c r="Q6" s="164"/>
      <c r="R6" s="164"/>
      <c r="S6" s="164"/>
    </row>
    <row r="7" spans="1:19" ht="8.65" customHeight="1">
      <c r="A7" s="345"/>
      <c r="B7" s="345"/>
      <c r="C7" s="345"/>
      <c r="D7" s="345"/>
      <c r="E7" s="345"/>
      <c r="F7" s="345"/>
      <c r="G7" s="164"/>
      <c r="H7" s="164"/>
      <c r="I7" s="345"/>
      <c r="J7" s="164"/>
      <c r="K7" s="164"/>
      <c r="L7" s="345"/>
      <c r="M7" s="164"/>
      <c r="N7" s="164"/>
      <c r="O7" s="177"/>
      <c r="P7" s="164"/>
      <c r="Q7" s="164"/>
      <c r="R7" s="164"/>
      <c r="S7" s="164"/>
    </row>
    <row r="8" spans="1:19" ht="8.65" customHeight="1">
      <c r="A8" s="345"/>
      <c r="B8" s="345"/>
      <c r="C8" s="345"/>
      <c r="D8" s="345"/>
      <c r="E8" s="345"/>
      <c r="F8" s="345"/>
      <c r="G8" s="164"/>
      <c r="H8" s="164"/>
      <c r="I8" s="345"/>
      <c r="J8" s="164"/>
      <c r="K8" s="164"/>
      <c r="L8" s="345"/>
      <c r="M8" s="164"/>
      <c r="N8" s="164"/>
      <c r="O8" s="177"/>
      <c r="P8" s="164"/>
      <c r="Q8" s="164"/>
      <c r="R8" s="164"/>
      <c r="S8" s="164"/>
    </row>
    <row r="9" spans="1:19" ht="8.65" customHeight="1">
      <c r="A9" s="345"/>
      <c r="B9" s="345"/>
      <c r="C9" s="345"/>
      <c r="D9" s="345"/>
      <c r="E9" s="345"/>
      <c r="F9" s="345"/>
      <c r="G9" s="164"/>
      <c r="H9" s="164"/>
      <c r="I9" s="345"/>
      <c r="J9" s="164"/>
      <c r="K9" s="164"/>
      <c r="L9" s="345"/>
      <c r="M9" s="164"/>
      <c r="N9" s="164"/>
      <c r="O9" s="177"/>
      <c r="P9" s="164"/>
      <c r="Q9" s="164"/>
      <c r="R9" s="164"/>
      <c r="S9" s="164"/>
    </row>
    <row r="10" spans="1:19" ht="8.65" customHeight="1">
      <c r="A10" s="295"/>
      <c r="B10" s="295"/>
      <c r="C10" s="295"/>
      <c r="D10" s="295"/>
      <c r="E10" s="295"/>
      <c r="F10" s="295"/>
      <c r="G10" s="164"/>
      <c r="H10" s="164"/>
      <c r="I10" s="345"/>
      <c r="J10" s="164"/>
      <c r="K10" s="164"/>
      <c r="L10" s="345"/>
      <c r="M10" s="164"/>
      <c r="N10" s="164"/>
      <c r="O10" s="177"/>
      <c r="P10" s="164"/>
      <c r="Q10" s="164"/>
      <c r="R10" s="164"/>
      <c r="S10" s="164"/>
    </row>
    <row r="11" spans="1:19" ht="45" customHeight="1">
      <c r="A11" s="618" t="s">
        <v>178</v>
      </c>
      <c r="B11" s="619"/>
      <c r="C11" s="516">
        <f>'3b- АЗВ - Затраты'!B9</f>
        <v>0</v>
      </c>
      <c r="D11" s="517"/>
      <c r="E11" s="295"/>
      <c r="F11" s="295"/>
      <c r="G11" s="164"/>
      <c r="H11" s="164"/>
      <c r="I11" s="345"/>
      <c r="J11" s="164"/>
      <c r="K11" s="164"/>
      <c r="L11" s="345"/>
      <c r="M11" s="164"/>
      <c r="N11" s="164"/>
      <c r="O11" s="177"/>
      <c r="P11" s="164"/>
      <c r="Q11" s="164"/>
      <c r="R11" s="164"/>
      <c r="S11" s="164"/>
    </row>
    <row r="12" spans="1:19" ht="45" customHeight="1">
      <c r="A12" s="618" t="s">
        <v>172</v>
      </c>
      <c r="B12" s="619"/>
      <c r="C12" s="516">
        <f>'3b- АЗВ - Затраты'!B10</f>
        <v>0</v>
      </c>
      <c r="D12" s="517"/>
      <c r="E12" s="295"/>
      <c r="F12" s="295"/>
      <c r="G12" s="164"/>
      <c r="H12" s="164"/>
      <c r="I12" s="345"/>
      <c r="J12" s="164"/>
      <c r="K12" s="164"/>
      <c r="L12" s="345"/>
      <c r="M12" s="164"/>
      <c r="N12" s="164"/>
      <c r="O12" s="177"/>
      <c r="P12" s="164"/>
      <c r="Q12" s="164"/>
      <c r="R12" s="164"/>
      <c r="S12" s="164"/>
    </row>
    <row r="13" spans="1:19" ht="19.899999999999999" customHeight="1">
      <c r="A13" s="300"/>
      <c r="B13" s="299"/>
      <c r="C13" s="604"/>
      <c r="D13" s="604"/>
      <c r="E13" s="604"/>
      <c r="F13" s="604"/>
      <c r="G13" s="604"/>
      <c r="H13" s="604"/>
      <c r="I13" s="605"/>
      <c r="J13" s="605"/>
      <c r="K13" s="605"/>
      <c r="L13" s="605"/>
      <c r="M13" s="605"/>
      <c r="N13" s="605"/>
      <c r="O13" s="205"/>
      <c r="P13" s="205"/>
      <c r="Q13" s="205"/>
      <c r="R13" s="205"/>
      <c r="S13" s="205"/>
    </row>
    <row r="14" spans="1:19" ht="22.5" customHeight="1">
      <c r="A14" s="606" t="s">
        <v>166</v>
      </c>
      <c r="B14" s="609" t="s">
        <v>210</v>
      </c>
      <c r="C14" s="612" t="s">
        <v>211</v>
      </c>
      <c r="D14" s="613"/>
      <c r="E14" s="614"/>
      <c r="F14" s="612" t="s">
        <v>212</v>
      </c>
      <c r="G14" s="613"/>
      <c r="H14" s="614"/>
      <c r="I14" s="612" t="s">
        <v>16</v>
      </c>
      <c r="J14" s="613"/>
      <c r="K14" s="614"/>
      <c r="L14" s="612" t="s">
        <v>17</v>
      </c>
      <c r="M14" s="613"/>
      <c r="N14" s="614"/>
      <c r="O14" s="164"/>
      <c r="P14" s="164"/>
      <c r="Q14" s="164"/>
      <c r="R14" s="164"/>
      <c r="S14" s="164"/>
    </row>
    <row r="15" spans="1:19" ht="22.5" customHeight="1" thickBot="1">
      <c r="A15" s="607"/>
      <c r="B15" s="610"/>
      <c r="C15" s="615"/>
      <c r="D15" s="616"/>
      <c r="E15" s="617"/>
      <c r="F15" s="615"/>
      <c r="G15" s="616"/>
      <c r="H15" s="617"/>
      <c r="I15" s="615"/>
      <c r="J15" s="616"/>
      <c r="K15" s="617"/>
      <c r="L15" s="615"/>
      <c r="M15" s="616"/>
      <c r="N15" s="617"/>
      <c r="O15" s="164"/>
      <c r="P15" s="164"/>
      <c r="Q15" s="164"/>
      <c r="R15" s="164"/>
      <c r="S15" s="164"/>
    </row>
    <row r="16" spans="1:19" ht="19.899999999999999" customHeight="1" thickBot="1">
      <c r="A16" s="608"/>
      <c r="B16" s="611"/>
      <c r="C16" s="323" t="s">
        <v>167</v>
      </c>
      <c r="D16" s="324" t="s">
        <v>168</v>
      </c>
      <c r="E16" s="325" t="s">
        <v>169</v>
      </c>
      <c r="F16" s="323" t="s">
        <v>167</v>
      </c>
      <c r="G16" s="324" t="s">
        <v>168</v>
      </c>
      <c r="H16" s="325" t="s">
        <v>169</v>
      </c>
      <c r="I16" s="303" t="s">
        <v>2</v>
      </c>
      <c r="J16" s="303" t="s">
        <v>3</v>
      </c>
      <c r="K16" s="304" t="s">
        <v>4</v>
      </c>
      <c r="L16" s="303" t="s">
        <v>2</v>
      </c>
      <c r="M16" s="303" t="s">
        <v>3</v>
      </c>
      <c r="N16" s="304" t="s">
        <v>4</v>
      </c>
      <c r="O16" s="164"/>
      <c r="P16" s="297"/>
      <c r="Q16" s="164"/>
      <c r="R16" s="164"/>
      <c r="S16" s="164"/>
    </row>
    <row r="17" spans="1:21" ht="19.899999999999999" customHeight="1" thickBot="1">
      <c r="A17" s="178" t="s">
        <v>170</v>
      </c>
      <c r="B17" s="190">
        <v>1</v>
      </c>
      <c r="C17" s="191">
        <f>'3b- АЗВ - Затраты'!L15*B17</f>
        <v>0</v>
      </c>
      <c r="D17" s="305">
        <f>'3b- АЗВ - Затраты'!M15*B17</f>
        <v>0</v>
      </c>
      <c r="E17" s="305">
        <f>'3b- АЗВ - Затраты'!N15*B17</f>
        <v>0</v>
      </c>
      <c r="F17" s="191">
        <f>'3b - АЗВ - Выгоды'!L15*B17</f>
        <v>0</v>
      </c>
      <c r="G17" s="305">
        <f>'3b - АЗВ - Выгоды'!M15*B17</f>
        <v>0</v>
      </c>
      <c r="H17" s="305">
        <f>'3b - АЗВ - Выгоды'!N15*B17</f>
        <v>0</v>
      </c>
      <c r="I17" s="191">
        <f>'3b - АЗВ - Выгоды'!L15-'3b- АЗВ - Затраты'!M15</f>
        <v>0</v>
      </c>
      <c r="J17" s="305">
        <f>'3b - АЗВ - Выгоды'!M15-'3b- АЗВ - Затраты'!L15</f>
        <v>0</v>
      </c>
      <c r="K17" s="305">
        <f>'3b - АЗВ - Выгоды'!N15-'3b- АЗВ - Затраты'!N15</f>
        <v>0</v>
      </c>
      <c r="L17" s="191">
        <f>-'3b- АЗВ - Затраты'!M15</f>
        <v>0</v>
      </c>
      <c r="M17" s="191">
        <f>-'3b- АЗВ - Затраты'!L15</f>
        <v>0</v>
      </c>
      <c r="N17" s="191">
        <f>-'3b- АЗВ - Затраты'!N15</f>
        <v>0</v>
      </c>
      <c r="O17" s="164"/>
      <c r="P17" s="164"/>
      <c r="Q17" s="164"/>
      <c r="R17" s="164"/>
    </row>
    <row r="18" spans="1:21" ht="19.899999999999999" customHeight="1" thickBot="1">
      <c r="A18" s="178">
        <v>1</v>
      </c>
      <c r="B18" s="190">
        <f>B17/(1+$C$3)</f>
        <v>0.970873786407767</v>
      </c>
      <c r="C18" s="191">
        <f>'3b- АЗВ - Затраты'!L16*B18</f>
        <v>0</v>
      </c>
      <c r="D18" s="305">
        <f>'3b- АЗВ - Затраты'!M16*B18</f>
        <v>0</v>
      </c>
      <c r="E18" s="305">
        <f>'3b- АЗВ - Затраты'!N16*B18</f>
        <v>0</v>
      </c>
      <c r="F18" s="191">
        <f>'3b - АЗВ - Выгоды'!L16*B18</f>
        <v>0</v>
      </c>
      <c r="G18" s="305">
        <f>'3b - АЗВ - Выгоды'!M16*B18</f>
        <v>0</v>
      </c>
      <c r="H18" s="305">
        <f>'3b - АЗВ - Выгоды'!N16*B18</f>
        <v>0</v>
      </c>
      <c r="I18" s="191">
        <f>'3b - АЗВ - Выгоды'!L16-'3b- АЗВ - Затраты'!M16</f>
        <v>0</v>
      </c>
      <c r="J18" s="305">
        <f>'3b - АЗВ - Выгоды'!M16-'3b- АЗВ - Затраты'!L16</f>
        <v>0</v>
      </c>
      <c r="K18" s="305">
        <f>'3b - АЗВ - Выгоды'!N16-'3b- АЗВ - Затраты'!N16</f>
        <v>0</v>
      </c>
      <c r="L18" s="191">
        <f>L17+I18</f>
        <v>0</v>
      </c>
      <c r="M18" s="305">
        <f>M17+J18</f>
        <v>0</v>
      </c>
      <c r="N18" s="305">
        <f>N17+K18</f>
        <v>0</v>
      </c>
      <c r="O18" s="164"/>
      <c r="P18" s="164"/>
      <c r="Q18" s="164"/>
      <c r="R18" s="164"/>
      <c r="S18" s="164"/>
    </row>
    <row r="19" spans="1:21" ht="19.899999999999999" customHeight="1" thickBot="1">
      <c r="A19" s="178">
        <v>2</v>
      </c>
      <c r="B19" s="190">
        <f>B18/(1+$C$3)</f>
        <v>0.94259590913375435</v>
      </c>
      <c r="C19" s="191">
        <f>'3b- АЗВ - Затраты'!L17*B19</f>
        <v>0</v>
      </c>
      <c r="D19" s="305">
        <f>'3b- АЗВ - Затраты'!M17*B19</f>
        <v>0</v>
      </c>
      <c r="E19" s="305">
        <f>'3b- АЗВ - Затраты'!N17*B19</f>
        <v>0</v>
      </c>
      <c r="F19" s="191">
        <f>'3b - АЗВ - Выгоды'!L17*B19</f>
        <v>0</v>
      </c>
      <c r="G19" s="305">
        <f>'3b - АЗВ - Выгоды'!M17*B19</f>
        <v>0</v>
      </c>
      <c r="H19" s="305">
        <f>'3b - АЗВ - Выгоды'!N17*B19</f>
        <v>0</v>
      </c>
      <c r="I19" s="191">
        <f>'3b - АЗВ - Выгоды'!L17-'3b- АЗВ - Затраты'!M17</f>
        <v>0</v>
      </c>
      <c r="J19" s="305">
        <f>'3b - АЗВ - Выгоды'!M17-'3b- АЗВ - Затраты'!L17</f>
        <v>0</v>
      </c>
      <c r="K19" s="305">
        <f>'3b - АЗВ - Выгоды'!N17-'3b- АЗВ - Затраты'!N17</f>
        <v>0</v>
      </c>
      <c r="L19" s="191">
        <f t="shared" ref="L19:L27" si="0">L18+I19</f>
        <v>0</v>
      </c>
      <c r="M19" s="305">
        <f t="shared" ref="M19:M27" si="1">M18+J19</f>
        <v>0</v>
      </c>
      <c r="N19" s="305">
        <f t="shared" ref="N19:N27" si="2">N18+K19</f>
        <v>0</v>
      </c>
      <c r="O19" s="164"/>
      <c r="P19" s="164"/>
      <c r="Q19" s="164"/>
      <c r="R19" s="164"/>
      <c r="S19" s="164"/>
    </row>
    <row r="20" spans="1:21" ht="19.899999999999999" customHeight="1" thickBot="1">
      <c r="A20" s="178">
        <v>3</v>
      </c>
      <c r="B20" s="190">
        <f t="shared" ref="B20:B27" si="3">B19/(1+$C$3)</f>
        <v>0.9151416593531595</v>
      </c>
      <c r="C20" s="191">
        <f>'3b- АЗВ - Затраты'!L18*B20</f>
        <v>0</v>
      </c>
      <c r="D20" s="305">
        <f>'3b- АЗВ - Затраты'!M18*B20</f>
        <v>0</v>
      </c>
      <c r="E20" s="305">
        <f>'3b- АЗВ - Затраты'!N18*B20</f>
        <v>0</v>
      </c>
      <c r="F20" s="191">
        <f>'3b - АЗВ - Выгоды'!L18*B20</f>
        <v>0</v>
      </c>
      <c r="G20" s="305">
        <f>'3b - АЗВ - Выгоды'!M18*B20</f>
        <v>0</v>
      </c>
      <c r="H20" s="305">
        <f>'3b - АЗВ - Выгоды'!N18*B20</f>
        <v>0</v>
      </c>
      <c r="I20" s="191">
        <f>'3b - АЗВ - Выгоды'!L18-'3b- АЗВ - Затраты'!M18</f>
        <v>0</v>
      </c>
      <c r="J20" s="305">
        <f>'3b - АЗВ - Выгоды'!M18-'3b- АЗВ - Затраты'!L18</f>
        <v>0</v>
      </c>
      <c r="K20" s="305">
        <f>'3b - АЗВ - Выгоды'!N18-'3b- АЗВ - Затраты'!N18</f>
        <v>0</v>
      </c>
      <c r="L20" s="191">
        <f t="shared" si="0"/>
        <v>0</v>
      </c>
      <c r="M20" s="305">
        <f t="shared" si="1"/>
        <v>0</v>
      </c>
      <c r="N20" s="305">
        <f t="shared" si="2"/>
        <v>0</v>
      </c>
      <c r="O20" s="164"/>
      <c r="P20" s="164"/>
      <c r="Q20" s="164"/>
      <c r="R20" s="164"/>
      <c r="S20" s="164"/>
    </row>
    <row r="21" spans="1:21" ht="19.899999999999999" customHeight="1" thickBot="1">
      <c r="A21" s="178">
        <v>4</v>
      </c>
      <c r="B21" s="190">
        <f t="shared" si="3"/>
        <v>0.88848704791568878</v>
      </c>
      <c r="C21" s="191">
        <f>'3b- АЗВ - Затраты'!L19*B21</f>
        <v>0</v>
      </c>
      <c r="D21" s="305">
        <f>'3b- АЗВ - Затраты'!M19*B21</f>
        <v>0</v>
      </c>
      <c r="E21" s="305">
        <f>'3b- АЗВ - Затраты'!N19*B21</f>
        <v>0</v>
      </c>
      <c r="F21" s="191">
        <f>'3b - АЗВ - Выгоды'!L19*B21</f>
        <v>0</v>
      </c>
      <c r="G21" s="305">
        <f>'3b - АЗВ - Выгоды'!M19*B21</f>
        <v>0</v>
      </c>
      <c r="H21" s="305">
        <f>'3b - АЗВ - Выгоды'!N19*B21</f>
        <v>0</v>
      </c>
      <c r="I21" s="191">
        <f>'3b - АЗВ - Выгоды'!L19-'3b- АЗВ - Затраты'!M19</f>
        <v>0</v>
      </c>
      <c r="J21" s="305">
        <f>'3b - АЗВ - Выгоды'!M19-'3b- АЗВ - Затраты'!L19</f>
        <v>0</v>
      </c>
      <c r="K21" s="305">
        <f>'3b - АЗВ - Выгоды'!N19-'3b- АЗВ - Затраты'!N19</f>
        <v>0</v>
      </c>
      <c r="L21" s="191">
        <f t="shared" si="0"/>
        <v>0</v>
      </c>
      <c r="M21" s="305">
        <f t="shared" si="1"/>
        <v>0</v>
      </c>
      <c r="N21" s="305">
        <f t="shared" si="2"/>
        <v>0</v>
      </c>
      <c r="O21" s="164"/>
      <c r="P21" s="164"/>
      <c r="Q21" s="164"/>
      <c r="R21" s="164"/>
      <c r="S21" s="164"/>
    </row>
    <row r="22" spans="1:21" ht="19.899999999999999" customHeight="1" thickBot="1">
      <c r="A22" s="178">
        <v>5</v>
      </c>
      <c r="B22" s="190">
        <f t="shared" si="3"/>
        <v>0.86260878438416388</v>
      </c>
      <c r="C22" s="191">
        <f>'3b- АЗВ - Затраты'!L20*B22</f>
        <v>0</v>
      </c>
      <c r="D22" s="305">
        <f>'3b- АЗВ - Затраты'!M20*B22</f>
        <v>0</v>
      </c>
      <c r="E22" s="305">
        <f>'3b- АЗВ - Затраты'!N20*B22</f>
        <v>0</v>
      </c>
      <c r="F22" s="191">
        <f>'3b - АЗВ - Выгоды'!L20*B22</f>
        <v>0</v>
      </c>
      <c r="G22" s="305">
        <f>'3b - АЗВ - Выгоды'!M20*B22</f>
        <v>0</v>
      </c>
      <c r="H22" s="305">
        <f>'3b - АЗВ - Выгоды'!N20*B22</f>
        <v>0</v>
      </c>
      <c r="I22" s="191">
        <f>'3b - АЗВ - Выгоды'!L20-'3b- АЗВ - Затраты'!M20</f>
        <v>0</v>
      </c>
      <c r="J22" s="305">
        <f>'3b - АЗВ - Выгоды'!M20-'3b- АЗВ - Затраты'!L20</f>
        <v>0</v>
      </c>
      <c r="K22" s="305">
        <f>'3b - АЗВ - Выгоды'!N20-'3b- АЗВ - Затраты'!N20</f>
        <v>0</v>
      </c>
      <c r="L22" s="191">
        <f t="shared" si="0"/>
        <v>0</v>
      </c>
      <c r="M22" s="305">
        <f t="shared" si="1"/>
        <v>0</v>
      </c>
      <c r="N22" s="305">
        <f t="shared" si="2"/>
        <v>0</v>
      </c>
      <c r="O22" s="164"/>
      <c r="P22" s="161"/>
      <c r="Q22" s="161"/>
      <c r="R22" s="161"/>
      <c r="S22" s="161"/>
    </row>
    <row r="23" spans="1:21" ht="19.899999999999999" customHeight="1" thickBot="1">
      <c r="A23" s="178">
        <v>6</v>
      </c>
      <c r="B23" s="190">
        <f t="shared" si="3"/>
        <v>0.83748425668365423</v>
      </c>
      <c r="C23" s="191">
        <f>'3b- АЗВ - Затраты'!L21*B23</f>
        <v>0</v>
      </c>
      <c r="D23" s="305">
        <f>'3b- АЗВ - Затраты'!M21*B23</f>
        <v>0</v>
      </c>
      <c r="E23" s="305">
        <f>'3b- АЗВ - Затраты'!N21*B23</f>
        <v>0</v>
      </c>
      <c r="F23" s="191">
        <f>'3b - АЗВ - Выгоды'!L21*B23</f>
        <v>0</v>
      </c>
      <c r="G23" s="305">
        <f>'3b - АЗВ - Выгоды'!M21*B23</f>
        <v>0</v>
      </c>
      <c r="H23" s="305">
        <f>'3b - АЗВ - Выгоды'!N21*B23</f>
        <v>0</v>
      </c>
      <c r="I23" s="191">
        <f>'3b - АЗВ - Выгоды'!L21-'3b- АЗВ - Затраты'!M21</f>
        <v>0</v>
      </c>
      <c r="J23" s="305">
        <f>'3b - АЗВ - Выгоды'!M21-'3b- АЗВ - Затраты'!L21</f>
        <v>0</v>
      </c>
      <c r="K23" s="305">
        <f>'3b - АЗВ - Выгоды'!N21-'3b- АЗВ - Затраты'!N21</f>
        <v>0</v>
      </c>
      <c r="L23" s="191">
        <f t="shared" si="0"/>
        <v>0</v>
      </c>
      <c r="M23" s="305">
        <f t="shared" si="1"/>
        <v>0</v>
      </c>
      <c r="N23" s="305">
        <f t="shared" si="2"/>
        <v>0</v>
      </c>
      <c r="O23" s="177"/>
      <c r="P23" s="354"/>
      <c r="Q23" s="355" t="s">
        <v>167</v>
      </c>
      <c r="R23" s="356" t="s">
        <v>168</v>
      </c>
      <c r="S23" s="357" t="s">
        <v>169</v>
      </c>
    </row>
    <row r="24" spans="1:21" ht="19.899999999999999" customHeight="1" thickBot="1">
      <c r="A24" s="178">
        <v>7</v>
      </c>
      <c r="B24" s="190">
        <f t="shared" si="3"/>
        <v>0.81309151134335356</v>
      </c>
      <c r="C24" s="191">
        <f>'3b- АЗВ - Затраты'!L22*B24</f>
        <v>0</v>
      </c>
      <c r="D24" s="305">
        <f>'3b- АЗВ - Затраты'!M22*B24</f>
        <v>0</v>
      </c>
      <c r="E24" s="305">
        <f>'3b- АЗВ - Затраты'!N22*B24</f>
        <v>0</v>
      </c>
      <c r="F24" s="191">
        <f>'3b - АЗВ - Выгоды'!L22*B24</f>
        <v>0</v>
      </c>
      <c r="G24" s="305">
        <f>'3b - АЗВ - Выгоды'!M22*B24</f>
        <v>0</v>
      </c>
      <c r="H24" s="305">
        <f>'3b - АЗВ - Выгоды'!N22*B24</f>
        <v>0</v>
      </c>
      <c r="I24" s="191">
        <f>'3b - АЗВ - Выгоды'!L22-'3b- АЗВ - Затраты'!M22</f>
        <v>0</v>
      </c>
      <c r="J24" s="305">
        <f>'3b - АЗВ - Выгоды'!M22-'3b- АЗВ - Затраты'!L22</f>
        <v>0</v>
      </c>
      <c r="K24" s="305">
        <f>'3b - АЗВ - Выгоды'!N22-'3b- АЗВ - Затраты'!N22</f>
        <v>0</v>
      </c>
      <c r="L24" s="191">
        <f t="shared" si="0"/>
        <v>0</v>
      </c>
      <c r="M24" s="305">
        <f t="shared" si="1"/>
        <v>0</v>
      </c>
      <c r="N24" s="305">
        <f t="shared" si="2"/>
        <v>0</v>
      </c>
      <c r="O24" s="177"/>
      <c r="P24" s="358" t="s">
        <v>214</v>
      </c>
      <c r="Q24" s="352">
        <f>F28-D28</f>
        <v>0</v>
      </c>
      <c r="R24" s="353">
        <f>G28-C28</f>
        <v>0</v>
      </c>
      <c r="S24" s="359">
        <f>H28-E28</f>
        <v>0</v>
      </c>
    </row>
    <row r="25" spans="1:21" ht="19.899999999999999" customHeight="1" thickBot="1">
      <c r="A25" s="178">
        <v>8</v>
      </c>
      <c r="B25" s="190">
        <f t="shared" si="3"/>
        <v>0.7894092343139355</v>
      </c>
      <c r="C25" s="191">
        <f>'3b- АЗВ - Затраты'!L23*B25</f>
        <v>0</v>
      </c>
      <c r="D25" s="305">
        <f>'3b- АЗВ - Затраты'!M23*B25</f>
        <v>0</v>
      </c>
      <c r="E25" s="305">
        <f>'3b- АЗВ - Затраты'!N23*B25</f>
        <v>0</v>
      </c>
      <c r="F25" s="191">
        <f>'3b - АЗВ - Выгоды'!L23*B25</f>
        <v>0</v>
      </c>
      <c r="G25" s="305">
        <f>'3b - АЗВ - Выгоды'!M23*B25</f>
        <v>0</v>
      </c>
      <c r="H25" s="305">
        <f>'3b - АЗВ - Выгоды'!N23*B25</f>
        <v>0</v>
      </c>
      <c r="I25" s="191">
        <f>'3b - АЗВ - Выгоды'!L23-'3b- АЗВ - Затраты'!M23</f>
        <v>0</v>
      </c>
      <c r="J25" s="305">
        <f>'3b - АЗВ - Выгоды'!M23-'3b- АЗВ - Затраты'!L23</f>
        <v>0</v>
      </c>
      <c r="K25" s="305">
        <f>'3b - АЗВ - Выгоды'!N23-'3b- АЗВ - Затраты'!N23</f>
        <v>0</v>
      </c>
      <c r="L25" s="191">
        <f t="shared" si="0"/>
        <v>0</v>
      </c>
      <c r="M25" s="305">
        <f t="shared" si="1"/>
        <v>0</v>
      </c>
      <c r="N25" s="305">
        <f t="shared" si="2"/>
        <v>0</v>
      </c>
      <c r="O25" s="177"/>
      <c r="P25" s="358" t="s">
        <v>215</v>
      </c>
      <c r="Q25" s="370" t="e">
        <f>D28/F28</f>
        <v>#DIV/0!</v>
      </c>
      <c r="R25" s="371" t="e">
        <f>C28/G28</f>
        <v>#DIV/0!</v>
      </c>
      <c r="S25" s="372" t="e">
        <f>E28/H28</f>
        <v>#DIV/0!</v>
      </c>
    </row>
    <row r="26" spans="1:21" ht="19.899999999999999" customHeight="1" thickBot="1">
      <c r="A26" s="178">
        <v>9</v>
      </c>
      <c r="B26" s="190">
        <f t="shared" si="3"/>
        <v>0.76641673234362673</v>
      </c>
      <c r="C26" s="191">
        <f>'3b- АЗВ - Затраты'!L24*B26</f>
        <v>0</v>
      </c>
      <c r="D26" s="305">
        <f>'3b- АЗВ - Затраты'!M24*B26</f>
        <v>0</v>
      </c>
      <c r="E26" s="305">
        <f>'3b- АЗВ - Затраты'!N24*B26</f>
        <v>0</v>
      </c>
      <c r="F26" s="191">
        <f>'3b - АЗВ - Выгоды'!L24*B26</f>
        <v>0</v>
      </c>
      <c r="G26" s="305">
        <f>'3b - АЗВ - Выгоды'!M24*B26</f>
        <v>0</v>
      </c>
      <c r="H26" s="305">
        <f>'3b - АЗВ - Выгоды'!N24*B26</f>
        <v>0</v>
      </c>
      <c r="I26" s="191">
        <f>'3b - АЗВ - Выгоды'!L24-'3b- АЗВ - Затраты'!M24</f>
        <v>0</v>
      </c>
      <c r="J26" s="305">
        <f>'3b - АЗВ - Выгоды'!M24-'3b- АЗВ - Затраты'!L24</f>
        <v>0</v>
      </c>
      <c r="K26" s="305">
        <f>'3b - АЗВ - Выгоды'!N24-'3b- АЗВ - Затраты'!N24</f>
        <v>0</v>
      </c>
      <c r="L26" s="191">
        <f t="shared" si="0"/>
        <v>0</v>
      </c>
      <c r="M26" s="305">
        <f t="shared" si="1"/>
        <v>0</v>
      </c>
      <c r="N26" s="305">
        <f t="shared" si="2"/>
        <v>0</v>
      </c>
      <c r="O26" s="177"/>
      <c r="P26" s="358" t="s">
        <v>216</v>
      </c>
      <c r="Q26" s="364" t="e">
        <f>IRR(I17:I27)</f>
        <v>#NUM!</v>
      </c>
      <c r="R26" s="365" t="e">
        <f t="shared" ref="R26:S26" si="4">IRR(J17:J27)</f>
        <v>#NUM!</v>
      </c>
      <c r="S26" s="366" t="e">
        <f t="shared" si="4"/>
        <v>#NUM!</v>
      </c>
      <c r="U26" s="162" t="s">
        <v>219</v>
      </c>
    </row>
    <row r="27" spans="1:21" ht="19.899999999999999" customHeight="1" thickBot="1">
      <c r="A27" s="178">
        <v>10</v>
      </c>
      <c r="B27" s="190">
        <f t="shared" si="3"/>
        <v>0.74409391489672494</v>
      </c>
      <c r="C27" s="191">
        <f>'3b- АЗВ - Затраты'!L25*B27</f>
        <v>0</v>
      </c>
      <c r="D27" s="305">
        <f>'3b- АЗВ - Затраты'!M25*B27</f>
        <v>0</v>
      </c>
      <c r="E27" s="305">
        <f>'3b- АЗВ - Затраты'!N25*B27</f>
        <v>0</v>
      </c>
      <c r="F27" s="191">
        <f>'3b - АЗВ - Выгоды'!L25*B27</f>
        <v>0</v>
      </c>
      <c r="G27" s="305">
        <f>'3b - АЗВ - Выгоды'!M25*B27</f>
        <v>0</v>
      </c>
      <c r="H27" s="305">
        <f>'3b - АЗВ - Выгоды'!N25*B27</f>
        <v>0</v>
      </c>
      <c r="I27" s="191">
        <f>'3b - АЗВ - Выгоды'!L25-'3b- АЗВ - Затраты'!M25</f>
        <v>0</v>
      </c>
      <c r="J27" s="305">
        <f>'3b - АЗВ - Выгоды'!M25-'3b- АЗВ - Затраты'!L25</f>
        <v>0</v>
      </c>
      <c r="K27" s="305">
        <f>'3b - АЗВ - Выгоды'!N25-'3b- АЗВ - Затраты'!N25</f>
        <v>0</v>
      </c>
      <c r="L27" s="191">
        <f t="shared" si="0"/>
        <v>0</v>
      </c>
      <c r="M27" s="305">
        <f t="shared" si="1"/>
        <v>0</v>
      </c>
      <c r="N27" s="305">
        <f t="shared" si="2"/>
        <v>0</v>
      </c>
      <c r="O27" s="177"/>
      <c r="P27" s="358" t="s">
        <v>217</v>
      </c>
      <c r="Q27" s="367" t="e">
        <f>(F28-D28)/D28</f>
        <v>#DIV/0!</v>
      </c>
      <c r="R27" s="368" t="e">
        <f>(G28-C28)/C28</f>
        <v>#DIV/0!</v>
      </c>
      <c r="S27" s="369" t="e">
        <f>(H28-E28)/E28</f>
        <v>#DIV/0!</v>
      </c>
    </row>
    <row r="28" spans="1:21" ht="19.899999999999999" customHeight="1" thickBot="1">
      <c r="A28" s="298" t="s">
        <v>213</v>
      </c>
      <c r="B28" s="298"/>
      <c r="C28" s="306">
        <f>SUM(C17:C27)</f>
        <v>0</v>
      </c>
      <c r="D28" s="306">
        <f>SUM(D17:D27)</f>
        <v>0</v>
      </c>
      <c r="E28" s="306">
        <f>SUM(E17:E27)</f>
        <v>0</v>
      </c>
      <c r="F28" s="306">
        <f t="shared" ref="F28:H28" si="5">SUM(F17:F27)</f>
        <v>0</v>
      </c>
      <c r="G28" s="306">
        <f t="shared" si="5"/>
        <v>0</v>
      </c>
      <c r="H28" s="306">
        <f t="shared" si="5"/>
        <v>0</v>
      </c>
      <c r="I28" s="306">
        <f t="shared" ref="I28" si="6">SUM(I17:I27)</f>
        <v>0</v>
      </c>
      <c r="J28" s="306">
        <f t="shared" ref="J28" si="7">SUM(J17:J27)</f>
        <v>0</v>
      </c>
      <c r="K28" s="306">
        <f t="shared" ref="K28" si="8">SUM(K17:K27)</f>
        <v>0</v>
      </c>
      <c r="L28" s="306">
        <f>COUNTIF(L18:L27,"&lt;0")+1</f>
        <v>1</v>
      </c>
      <c r="M28" s="306">
        <f t="shared" ref="M28:N28" si="9">COUNTIF(M18:M27,"&lt;0")+1</f>
        <v>1</v>
      </c>
      <c r="N28" s="306">
        <f t="shared" si="9"/>
        <v>1</v>
      </c>
      <c r="O28" s="177"/>
      <c r="P28" s="360" t="s">
        <v>218</v>
      </c>
      <c r="Q28" s="361">
        <f>IF(L28&lt;11,L28,"&gt;10 years")</f>
        <v>1</v>
      </c>
      <c r="R28" s="362">
        <f>IF(M28&lt;11,M28,"&gt;10 years")</f>
        <v>1</v>
      </c>
      <c r="S28" s="363">
        <f>IF(N28&lt;11,N28,"&gt;10 years")</f>
        <v>1</v>
      </c>
      <c r="U28" s="162" t="s">
        <v>219</v>
      </c>
    </row>
    <row r="29" spans="1:21" ht="7.5" customHeight="1">
      <c r="A29" s="345"/>
      <c r="B29" s="345"/>
      <c r="C29" s="345"/>
      <c r="D29" s="345"/>
      <c r="E29" s="345"/>
      <c r="F29" s="345"/>
      <c r="G29" s="164"/>
      <c r="H29" s="164"/>
      <c r="I29" s="345"/>
      <c r="J29" s="164"/>
      <c r="K29" s="164"/>
      <c r="L29" s="345"/>
      <c r="M29" s="164"/>
      <c r="N29" s="164"/>
      <c r="O29" s="177"/>
      <c r="P29" s="164"/>
      <c r="Q29" s="164"/>
      <c r="R29" s="164"/>
      <c r="S29" s="164"/>
    </row>
    <row r="30" spans="1:21" ht="7.5" customHeight="1">
      <c r="A30" s="345"/>
      <c r="B30" s="345"/>
      <c r="C30" s="345"/>
      <c r="D30" s="345"/>
      <c r="E30" s="345"/>
      <c r="F30" s="345"/>
      <c r="G30" s="164"/>
      <c r="H30" s="164"/>
      <c r="I30" s="345"/>
      <c r="J30" s="164"/>
      <c r="K30" s="164"/>
      <c r="L30" s="345"/>
      <c r="M30" s="164"/>
      <c r="N30" s="164"/>
      <c r="O30" s="177"/>
      <c r="P30" s="164"/>
      <c r="Q30" s="164"/>
      <c r="R30" s="164"/>
      <c r="S30" s="164"/>
    </row>
    <row r="31" spans="1:21" ht="7.5" customHeight="1">
      <c r="A31" s="345"/>
      <c r="B31" s="345"/>
      <c r="C31" s="345"/>
      <c r="D31" s="345"/>
      <c r="E31" s="345"/>
      <c r="F31" s="345"/>
      <c r="G31" s="164"/>
      <c r="H31" s="164"/>
      <c r="I31" s="345"/>
      <c r="J31" s="164"/>
      <c r="K31" s="164"/>
      <c r="L31" s="345"/>
      <c r="M31" s="164"/>
      <c r="N31" s="164"/>
      <c r="O31" s="177"/>
      <c r="P31" s="164"/>
      <c r="Q31" s="164"/>
      <c r="R31" s="164"/>
      <c r="S31" s="164"/>
    </row>
    <row r="32" spans="1:21" ht="7.5" customHeight="1">
      <c r="A32" s="345"/>
      <c r="B32" s="345"/>
      <c r="C32" s="345"/>
      <c r="D32" s="345"/>
      <c r="E32" s="345"/>
      <c r="F32" s="345"/>
      <c r="G32" s="164"/>
      <c r="H32" s="164"/>
      <c r="I32" s="345"/>
      <c r="J32" s="164"/>
      <c r="K32" s="164"/>
      <c r="L32" s="345"/>
      <c r="M32" s="164"/>
      <c r="N32" s="164"/>
      <c r="O32" s="177"/>
      <c r="P32" s="164"/>
      <c r="Q32" s="164"/>
      <c r="R32" s="164"/>
      <c r="S32" s="164"/>
    </row>
    <row r="33" spans="1:19" ht="7.5" customHeight="1">
      <c r="A33" s="345"/>
      <c r="B33" s="345"/>
      <c r="C33" s="345"/>
      <c r="D33" s="345"/>
      <c r="E33" s="345"/>
      <c r="F33" s="345"/>
      <c r="G33" s="164"/>
      <c r="H33" s="164"/>
      <c r="I33" s="345"/>
      <c r="J33" s="164"/>
      <c r="K33" s="164"/>
      <c r="L33" s="345"/>
      <c r="M33" s="164"/>
      <c r="N33" s="164"/>
      <c r="O33" s="177"/>
      <c r="P33" s="164"/>
      <c r="Q33" s="164"/>
      <c r="R33" s="164"/>
      <c r="S33" s="164"/>
    </row>
    <row r="34" spans="1:19" ht="7.5" customHeight="1">
      <c r="A34" s="345"/>
      <c r="B34" s="345"/>
      <c r="C34" s="345"/>
      <c r="D34" s="345"/>
      <c r="E34" s="345"/>
      <c r="F34" s="345"/>
      <c r="G34" s="164"/>
      <c r="H34" s="164"/>
      <c r="I34" s="345"/>
      <c r="J34" s="164"/>
      <c r="K34" s="164"/>
      <c r="L34" s="345"/>
      <c r="M34" s="164"/>
      <c r="N34" s="164"/>
      <c r="O34" s="177"/>
      <c r="P34" s="164"/>
      <c r="Q34" s="164"/>
      <c r="R34" s="164"/>
      <c r="S34" s="164"/>
    </row>
    <row r="35" spans="1:19" ht="45" customHeight="1">
      <c r="A35" s="618" t="s">
        <v>178</v>
      </c>
      <c r="B35" s="619"/>
      <c r="C35" s="516">
        <f>'3b- АЗВ - Затраты'!B33</f>
        <v>0</v>
      </c>
      <c r="D35" s="517"/>
      <c r="E35" s="345"/>
      <c r="F35" s="345"/>
      <c r="G35" s="164"/>
      <c r="H35" s="164"/>
      <c r="I35" s="345"/>
      <c r="J35" s="164"/>
      <c r="K35" s="164"/>
      <c r="L35" s="345"/>
      <c r="M35" s="164"/>
      <c r="N35" s="164"/>
      <c r="O35" s="177"/>
      <c r="P35" s="164"/>
      <c r="Q35" s="164"/>
      <c r="R35" s="164"/>
      <c r="S35" s="164"/>
    </row>
    <row r="36" spans="1:19" ht="45" customHeight="1">
      <c r="A36" s="618" t="s">
        <v>172</v>
      </c>
      <c r="B36" s="619"/>
      <c r="C36" s="516">
        <f>'3b- АЗВ - Затраты'!B34</f>
        <v>0</v>
      </c>
      <c r="D36" s="517"/>
      <c r="E36" s="345"/>
      <c r="F36" s="345"/>
      <c r="G36" s="164"/>
      <c r="H36" s="164"/>
      <c r="I36" s="345"/>
      <c r="J36" s="164"/>
      <c r="K36" s="164"/>
      <c r="L36" s="345"/>
      <c r="M36" s="164"/>
      <c r="N36" s="164"/>
      <c r="O36" s="177"/>
      <c r="P36" s="164"/>
      <c r="Q36" s="164"/>
      <c r="R36" s="164"/>
      <c r="S36" s="164"/>
    </row>
    <row r="37" spans="1:19" ht="19.899999999999999" customHeight="1">
      <c r="A37" s="300"/>
      <c r="B37" s="299"/>
      <c r="C37" s="604"/>
      <c r="D37" s="604"/>
      <c r="E37" s="604"/>
      <c r="F37" s="604"/>
      <c r="G37" s="604"/>
      <c r="H37" s="604"/>
      <c r="I37" s="605"/>
      <c r="J37" s="605"/>
      <c r="K37" s="605"/>
      <c r="L37" s="605"/>
      <c r="M37" s="605"/>
      <c r="N37" s="605"/>
      <c r="O37" s="205"/>
      <c r="P37" s="205"/>
      <c r="Q37" s="205"/>
      <c r="R37" s="205"/>
      <c r="S37" s="205"/>
    </row>
    <row r="38" spans="1:19" ht="22.5" customHeight="1">
      <c r="A38" s="606" t="s">
        <v>166</v>
      </c>
      <c r="B38" s="609" t="s">
        <v>210</v>
      </c>
      <c r="C38" s="612" t="s">
        <v>211</v>
      </c>
      <c r="D38" s="613"/>
      <c r="E38" s="614"/>
      <c r="F38" s="612" t="s">
        <v>212</v>
      </c>
      <c r="G38" s="613"/>
      <c r="H38" s="614"/>
      <c r="I38" s="612" t="s">
        <v>16</v>
      </c>
      <c r="J38" s="613"/>
      <c r="K38" s="614"/>
      <c r="L38" s="612" t="s">
        <v>17</v>
      </c>
      <c r="M38" s="613"/>
      <c r="N38" s="614"/>
      <c r="O38" s="164"/>
      <c r="P38" s="164"/>
      <c r="Q38" s="164"/>
      <c r="R38" s="164"/>
      <c r="S38" s="164"/>
    </row>
    <row r="39" spans="1:19" ht="22.5" customHeight="1" thickBot="1">
      <c r="A39" s="607"/>
      <c r="B39" s="610"/>
      <c r="C39" s="615"/>
      <c r="D39" s="616"/>
      <c r="E39" s="617"/>
      <c r="F39" s="615"/>
      <c r="G39" s="616"/>
      <c r="H39" s="617"/>
      <c r="I39" s="615"/>
      <c r="J39" s="616"/>
      <c r="K39" s="617"/>
      <c r="L39" s="615"/>
      <c r="M39" s="616"/>
      <c r="N39" s="617"/>
      <c r="O39" s="164"/>
      <c r="P39" s="164"/>
      <c r="Q39" s="164"/>
      <c r="R39" s="164"/>
      <c r="S39" s="164"/>
    </row>
    <row r="40" spans="1:19" ht="19.899999999999999" customHeight="1" thickBot="1">
      <c r="A40" s="608"/>
      <c r="B40" s="611"/>
      <c r="C40" s="323" t="s">
        <v>167</v>
      </c>
      <c r="D40" s="324" t="s">
        <v>168</v>
      </c>
      <c r="E40" s="325" t="s">
        <v>169</v>
      </c>
      <c r="F40" s="323" t="s">
        <v>167</v>
      </c>
      <c r="G40" s="324" t="s">
        <v>168</v>
      </c>
      <c r="H40" s="325" t="s">
        <v>169</v>
      </c>
      <c r="I40" s="303" t="s">
        <v>2</v>
      </c>
      <c r="J40" s="303" t="s">
        <v>3</v>
      </c>
      <c r="K40" s="304" t="s">
        <v>4</v>
      </c>
      <c r="L40" s="303" t="s">
        <v>2</v>
      </c>
      <c r="M40" s="303" t="s">
        <v>3</v>
      </c>
      <c r="N40" s="304" t="s">
        <v>4</v>
      </c>
      <c r="O40" s="164"/>
      <c r="P40" s="297"/>
      <c r="Q40" s="164"/>
      <c r="R40" s="164"/>
      <c r="S40" s="164"/>
    </row>
    <row r="41" spans="1:19" ht="19.899999999999999" customHeight="1" thickBot="1">
      <c r="A41" s="178" t="s">
        <v>170</v>
      </c>
      <c r="B41" s="190">
        <v>1</v>
      </c>
      <c r="C41" s="191">
        <f>'3b- АЗВ - Затраты'!L39*B41</f>
        <v>0</v>
      </c>
      <c r="D41" s="305">
        <f>'3b- АЗВ - Затраты'!M39*B41</f>
        <v>0</v>
      </c>
      <c r="E41" s="305">
        <f>'3b- АЗВ - Затраты'!N39*B41</f>
        <v>0</v>
      </c>
      <c r="F41" s="191">
        <f>'3b - АЗВ - Выгоды'!L39*B41</f>
        <v>0</v>
      </c>
      <c r="G41" s="305">
        <f>'3b - АЗВ - Выгоды'!M39*B41</f>
        <v>0</v>
      </c>
      <c r="H41" s="305">
        <f>'3b - АЗВ - Выгоды'!N39*B41</f>
        <v>0</v>
      </c>
      <c r="I41" s="191">
        <f>'3b - АЗВ - Выгоды'!L39-'3b- АЗВ - Затраты'!M39</f>
        <v>0</v>
      </c>
      <c r="J41" s="305">
        <f>'3b - АЗВ - Выгоды'!M39-'3b- АЗВ - Затраты'!L39</f>
        <v>0</v>
      </c>
      <c r="K41" s="305">
        <f>'3b - АЗВ - Выгоды'!N39-'3b- АЗВ - Затраты'!N39</f>
        <v>0</v>
      </c>
      <c r="L41" s="191">
        <f>-'3b- АЗВ - Затраты'!M39</f>
        <v>0</v>
      </c>
      <c r="M41" s="191">
        <f>-'3b- АЗВ - Затраты'!L39</f>
        <v>0</v>
      </c>
      <c r="N41" s="191">
        <f>-'3b- АЗВ - Затраты'!N39</f>
        <v>0</v>
      </c>
      <c r="O41" s="164"/>
      <c r="P41" s="164"/>
      <c r="Q41" s="164"/>
      <c r="R41" s="164"/>
    </row>
    <row r="42" spans="1:19" ht="19.899999999999999" customHeight="1" thickBot="1">
      <c r="A42" s="178">
        <v>1</v>
      </c>
      <c r="B42" s="190">
        <f>B41/(1+$C$3)</f>
        <v>0.970873786407767</v>
      </c>
      <c r="C42" s="191">
        <f>'3b- АЗВ - Затраты'!L40*B42</f>
        <v>0</v>
      </c>
      <c r="D42" s="305">
        <f>'3b- АЗВ - Затраты'!M40*B42</f>
        <v>0</v>
      </c>
      <c r="E42" s="305">
        <f>'3b- АЗВ - Затраты'!N40*B42</f>
        <v>0</v>
      </c>
      <c r="F42" s="191">
        <f>'3b - АЗВ - Выгоды'!L40*B42</f>
        <v>0</v>
      </c>
      <c r="G42" s="305">
        <f>'3b - АЗВ - Выгоды'!M40*B42</f>
        <v>0</v>
      </c>
      <c r="H42" s="305">
        <f>'3b - АЗВ - Выгоды'!N40*B42</f>
        <v>0</v>
      </c>
      <c r="I42" s="191">
        <f>'3b - АЗВ - Выгоды'!L40-'3b- АЗВ - Затраты'!M40</f>
        <v>0</v>
      </c>
      <c r="J42" s="305">
        <f>'3b - АЗВ - Выгоды'!M40-'3b- АЗВ - Затраты'!L40</f>
        <v>0</v>
      </c>
      <c r="K42" s="305">
        <f>'3b - АЗВ - Выгоды'!N40-'3b- АЗВ - Затраты'!N40</f>
        <v>0</v>
      </c>
      <c r="L42" s="191">
        <f>L41+I42</f>
        <v>0</v>
      </c>
      <c r="M42" s="305">
        <f>M41+J42</f>
        <v>0</v>
      </c>
      <c r="N42" s="305">
        <f>N41+K42</f>
        <v>0</v>
      </c>
      <c r="O42" s="164"/>
      <c r="P42" s="164"/>
      <c r="Q42" s="164"/>
      <c r="R42" s="164"/>
      <c r="S42" s="164"/>
    </row>
    <row r="43" spans="1:19" ht="19.899999999999999" customHeight="1" thickBot="1">
      <c r="A43" s="178">
        <v>2</v>
      </c>
      <c r="B43" s="190">
        <f>B42/(1+$C$3)</f>
        <v>0.94259590913375435</v>
      </c>
      <c r="C43" s="191">
        <f>'3b- АЗВ - Затраты'!L41*B43</f>
        <v>0</v>
      </c>
      <c r="D43" s="305">
        <f>'3b- АЗВ - Затраты'!M41*B43</f>
        <v>0</v>
      </c>
      <c r="E43" s="305">
        <f>'3b- АЗВ - Затраты'!N41*B43</f>
        <v>0</v>
      </c>
      <c r="F43" s="191">
        <f>'3b - АЗВ - Выгоды'!L41*B43</f>
        <v>0</v>
      </c>
      <c r="G43" s="305">
        <f>'3b - АЗВ - Выгоды'!M41*B43</f>
        <v>0</v>
      </c>
      <c r="H43" s="305">
        <f>'3b - АЗВ - Выгоды'!N41*B43</f>
        <v>0</v>
      </c>
      <c r="I43" s="191">
        <f>'3b - АЗВ - Выгоды'!L41-'3b- АЗВ - Затраты'!M41</f>
        <v>0</v>
      </c>
      <c r="J43" s="305">
        <f>'3b - АЗВ - Выгоды'!M41-'3b- АЗВ - Затраты'!L41</f>
        <v>0</v>
      </c>
      <c r="K43" s="305">
        <f>'3b - АЗВ - Выгоды'!N41-'3b- АЗВ - Затраты'!N41</f>
        <v>0</v>
      </c>
      <c r="L43" s="191">
        <f t="shared" ref="L43:L51" si="10">L42+I43</f>
        <v>0</v>
      </c>
      <c r="M43" s="305">
        <f t="shared" ref="M43:M51" si="11">M42+J43</f>
        <v>0</v>
      </c>
      <c r="N43" s="305">
        <f t="shared" ref="N43:N51" si="12">N42+K43</f>
        <v>0</v>
      </c>
      <c r="O43" s="164"/>
      <c r="P43" s="164"/>
      <c r="Q43" s="164"/>
      <c r="R43" s="164"/>
      <c r="S43" s="164"/>
    </row>
    <row r="44" spans="1:19" ht="19.899999999999999" customHeight="1" thickBot="1">
      <c r="A44" s="178">
        <v>3</v>
      </c>
      <c r="B44" s="190">
        <f t="shared" ref="B44:B51" si="13">B43/(1+$C$3)</f>
        <v>0.9151416593531595</v>
      </c>
      <c r="C44" s="191">
        <f>'3b- АЗВ - Затраты'!L42*B44</f>
        <v>0</v>
      </c>
      <c r="D44" s="305">
        <f>'3b- АЗВ - Затраты'!M42*B44</f>
        <v>0</v>
      </c>
      <c r="E44" s="305">
        <f>'3b- АЗВ - Затраты'!N42*B44</f>
        <v>0</v>
      </c>
      <c r="F44" s="191">
        <f>'3b - АЗВ - Выгоды'!L42*B44</f>
        <v>0</v>
      </c>
      <c r="G44" s="305">
        <f>'3b - АЗВ - Выгоды'!M42*B44</f>
        <v>0</v>
      </c>
      <c r="H44" s="305">
        <f>'3b - АЗВ - Выгоды'!N42*B44</f>
        <v>0</v>
      </c>
      <c r="I44" s="191">
        <f>'3b - АЗВ - Выгоды'!L42-'3b- АЗВ - Затраты'!M42</f>
        <v>0</v>
      </c>
      <c r="J44" s="305">
        <f>'3b - АЗВ - Выгоды'!M42-'3b- АЗВ - Затраты'!L42</f>
        <v>0</v>
      </c>
      <c r="K44" s="305">
        <f>'3b - АЗВ - Выгоды'!N42-'3b- АЗВ - Затраты'!N42</f>
        <v>0</v>
      </c>
      <c r="L44" s="191">
        <f t="shared" si="10"/>
        <v>0</v>
      </c>
      <c r="M44" s="305">
        <f t="shared" si="11"/>
        <v>0</v>
      </c>
      <c r="N44" s="305">
        <f t="shared" si="12"/>
        <v>0</v>
      </c>
      <c r="O44" s="164"/>
      <c r="P44" s="164"/>
      <c r="Q44" s="164"/>
      <c r="R44" s="164"/>
      <c r="S44" s="164"/>
    </row>
    <row r="45" spans="1:19" ht="19.899999999999999" customHeight="1" thickBot="1">
      <c r="A45" s="178">
        <v>4</v>
      </c>
      <c r="B45" s="190">
        <f t="shared" si="13"/>
        <v>0.88848704791568878</v>
      </c>
      <c r="C45" s="191">
        <f>'3b- АЗВ - Затраты'!L43*B45</f>
        <v>0</v>
      </c>
      <c r="D45" s="305">
        <f>'3b- АЗВ - Затраты'!M43*B45</f>
        <v>0</v>
      </c>
      <c r="E45" s="305">
        <f>'3b- АЗВ - Затраты'!N43*B45</f>
        <v>0</v>
      </c>
      <c r="F45" s="191">
        <f>'3b - АЗВ - Выгоды'!L43*B45</f>
        <v>0</v>
      </c>
      <c r="G45" s="305">
        <f>'3b - АЗВ - Выгоды'!M43*B45</f>
        <v>0</v>
      </c>
      <c r="H45" s="305">
        <f>'3b - АЗВ - Выгоды'!N43*B45</f>
        <v>0</v>
      </c>
      <c r="I45" s="191">
        <f>'3b - АЗВ - Выгоды'!L43-'3b- АЗВ - Затраты'!M43</f>
        <v>0</v>
      </c>
      <c r="J45" s="305">
        <f>'3b - АЗВ - Выгоды'!M43-'3b- АЗВ - Затраты'!L43</f>
        <v>0</v>
      </c>
      <c r="K45" s="305">
        <f>'3b - АЗВ - Выгоды'!N43-'3b- АЗВ - Затраты'!N43</f>
        <v>0</v>
      </c>
      <c r="L45" s="191">
        <f t="shared" si="10"/>
        <v>0</v>
      </c>
      <c r="M45" s="305">
        <f t="shared" si="11"/>
        <v>0</v>
      </c>
      <c r="N45" s="305">
        <f t="shared" si="12"/>
        <v>0</v>
      </c>
      <c r="O45" s="164"/>
      <c r="P45" s="164"/>
      <c r="Q45" s="164"/>
      <c r="R45" s="164"/>
      <c r="S45" s="164"/>
    </row>
    <row r="46" spans="1:19" ht="19.899999999999999" customHeight="1" thickBot="1">
      <c r="A46" s="178">
        <v>5</v>
      </c>
      <c r="B46" s="190">
        <f t="shared" si="13"/>
        <v>0.86260878438416388</v>
      </c>
      <c r="C46" s="191">
        <f>'3b- АЗВ - Затраты'!L44*B46</f>
        <v>0</v>
      </c>
      <c r="D46" s="305">
        <f>'3b- АЗВ - Затраты'!M44*B46</f>
        <v>0</v>
      </c>
      <c r="E46" s="305">
        <f>'3b- АЗВ - Затраты'!N44*B46</f>
        <v>0</v>
      </c>
      <c r="F46" s="191">
        <f>'3b - АЗВ - Выгоды'!L44*B46</f>
        <v>0</v>
      </c>
      <c r="G46" s="305">
        <f>'3b - АЗВ - Выгоды'!M44*B46</f>
        <v>0</v>
      </c>
      <c r="H46" s="305">
        <f>'3b - АЗВ - Выгоды'!N44*B46</f>
        <v>0</v>
      </c>
      <c r="I46" s="191">
        <f>'3b - АЗВ - Выгоды'!L44-'3b- АЗВ - Затраты'!M44</f>
        <v>0</v>
      </c>
      <c r="J46" s="305">
        <f>'3b - АЗВ - Выгоды'!M44-'3b- АЗВ - Затраты'!L44</f>
        <v>0</v>
      </c>
      <c r="K46" s="305">
        <f>'3b - АЗВ - Выгоды'!N44-'3b- АЗВ - Затраты'!N44</f>
        <v>0</v>
      </c>
      <c r="L46" s="191">
        <f t="shared" si="10"/>
        <v>0</v>
      </c>
      <c r="M46" s="305">
        <f t="shared" si="11"/>
        <v>0</v>
      </c>
      <c r="N46" s="305">
        <f t="shared" si="12"/>
        <v>0</v>
      </c>
      <c r="O46" s="164"/>
      <c r="P46" s="161"/>
      <c r="Q46" s="161"/>
      <c r="R46" s="161"/>
      <c r="S46" s="161"/>
    </row>
    <row r="47" spans="1:19" ht="19.899999999999999" customHeight="1" thickBot="1">
      <c r="A47" s="178">
        <v>6</v>
      </c>
      <c r="B47" s="190">
        <f t="shared" si="13"/>
        <v>0.83748425668365423</v>
      </c>
      <c r="C47" s="191">
        <f>'3b- АЗВ - Затраты'!L45*B47</f>
        <v>0</v>
      </c>
      <c r="D47" s="305">
        <f>'3b- АЗВ - Затраты'!M45*B47</f>
        <v>0</v>
      </c>
      <c r="E47" s="305">
        <f>'3b- АЗВ - Затраты'!N45*B47</f>
        <v>0</v>
      </c>
      <c r="F47" s="191">
        <f>'3b - АЗВ - Выгоды'!L45*B47</f>
        <v>0</v>
      </c>
      <c r="G47" s="305">
        <f>'3b - АЗВ - Выгоды'!M45*B47</f>
        <v>0</v>
      </c>
      <c r="H47" s="305">
        <f>'3b - АЗВ - Выгоды'!N45*B47</f>
        <v>0</v>
      </c>
      <c r="I47" s="191">
        <f>'3b - АЗВ - Выгоды'!L45-'3b- АЗВ - Затраты'!M45</f>
        <v>0</v>
      </c>
      <c r="J47" s="305">
        <f>'3b - АЗВ - Выгоды'!M45-'3b- АЗВ - Затраты'!L45</f>
        <v>0</v>
      </c>
      <c r="K47" s="305">
        <f>'3b - АЗВ - Выгоды'!N45-'3b- АЗВ - Затраты'!N45</f>
        <v>0</v>
      </c>
      <c r="L47" s="191">
        <f t="shared" si="10"/>
        <v>0</v>
      </c>
      <c r="M47" s="305">
        <f t="shared" si="11"/>
        <v>0</v>
      </c>
      <c r="N47" s="305">
        <f t="shared" si="12"/>
        <v>0</v>
      </c>
      <c r="O47" s="177"/>
      <c r="P47" s="354"/>
      <c r="Q47" s="355" t="s">
        <v>167</v>
      </c>
      <c r="R47" s="356" t="s">
        <v>168</v>
      </c>
      <c r="S47" s="357" t="s">
        <v>169</v>
      </c>
    </row>
    <row r="48" spans="1:19" ht="19.899999999999999" customHeight="1" thickBot="1">
      <c r="A48" s="178">
        <v>7</v>
      </c>
      <c r="B48" s="190">
        <f t="shared" si="13"/>
        <v>0.81309151134335356</v>
      </c>
      <c r="C48" s="191">
        <f>'3b- АЗВ - Затраты'!L46*B48</f>
        <v>0</v>
      </c>
      <c r="D48" s="305">
        <f>'3b- АЗВ - Затраты'!M46*B48</f>
        <v>0</v>
      </c>
      <c r="E48" s="305">
        <f>'3b- АЗВ - Затраты'!N46*B48</f>
        <v>0</v>
      </c>
      <c r="F48" s="191">
        <f>'3b - АЗВ - Выгоды'!L46*B48</f>
        <v>0</v>
      </c>
      <c r="G48" s="305">
        <f>'3b - АЗВ - Выгоды'!M46*B48</f>
        <v>0</v>
      </c>
      <c r="H48" s="305">
        <f>'3b - АЗВ - Выгоды'!N46*B48</f>
        <v>0</v>
      </c>
      <c r="I48" s="191">
        <f>'3b - АЗВ - Выгоды'!L46-'3b- АЗВ - Затраты'!M46</f>
        <v>0</v>
      </c>
      <c r="J48" s="305">
        <f>'3b - АЗВ - Выгоды'!M46-'3b- АЗВ - Затраты'!L46</f>
        <v>0</v>
      </c>
      <c r="K48" s="305">
        <f>'3b - АЗВ - Выгоды'!N46-'3b- АЗВ - Затраты'!N46</f>
        <v>0</v>
      </c>
      <c r="L48" s="191">
        <f t="shared" si="10"/>
        <v>0</v>
      </c>
      <c r="M48" s="305">
        <f t="shared" si="11"/>
        <v>0</v>
      </c>
      <c r="N48" s="305">
        <f t="shared" si="12"/>
        <v>0</v>
      </c>
      <c r="O48" s="177"/>
      <c r="P48" s="358" t="s">
        <v>214</v>
      </c>
      <c r="Q48" s="352">
        <f>F52-D52</f>
        <v>0</v>
      </c>
      <c r="R48" s="353">
        <f>G52-C52</f>
        <v>0</v>
      </c>
      <c r="S48" s="359">
        <f>H52-E52</f>
        <v>0</v>
      </c>
    </row>
    <row r="49" spans="1:21" ht="19.899999999999999" customHeight="1" thickBot="1">
      <c r="A49" s="178">
        <v>8</v>
      </c>
      <c r="B49" s="190">
        <f t="shared" si="13"/>
        <v>0.7894092343139355</v>
      </c>
      <c r="C49" s="191">
        <f>'3b- АЗВ - Затраты'!L47*B49</f>
        <v>0</v>
      </c>
      <c r="D49" s="305">
        <f>'3b- АЗВ - Затраты'!M47*B49</f>
        <v>0</v>
      </c>
      <c r="E49" s="305">
        <f>'3b- АЗВ - Затраты'!N47*B49</f>
        <v>0</v>
      </c>
      <c r="F49" s="191">
        <f>'3b - АЗВ - Выгоды'!L47*B49</f>
        <v>0</v>
      </c>
      <c r="G49" s="305">
        <f>'3b - АЗВ - Выгоды'!M47*B49</f>
        <v>0</v>
      </c>
      <c r="H49" s="305">
        <f>'3b - АЗВ - Выгоды'!N47*B49</f>
        <v>0</v>
      </c>
      <c r="I49" s="191">
        <f>'3b - АЗВ - Выгоды'!L47-'3b- АЗВ - Затраты'!M47</f>
        <v>0</v>
      </c>
      <c r="J49" s="305">
        <f>'3b - АЗВ - Выгоды'!M47-'3b- АЗВ - Затраты'!L47</f>
        <v>0</v>
      </c>
      <c r="K49" s="305">
        <f>'3b - АЗВ - Выгоды'!N47-'3b- АЗВ - Затраты'!N47</f>
        <v>0</v>
      </c>
      <c r="L49" s="191">
        <f t="shared" si="10"/>
        <v>0</v>
      </c>
      <c r="M49" s="305">
        <f t="shared" si="11"/>
        <v>0</v>
      </c>
      <c r="N49" s="305">
        <f t="shared" si="12"/>
        <v>0</v>
      </c>
      <c r="O49" s="177"/>
      <c r="P49" s="358" t="s">
        <v>215</v>
      </c>
      <c r="Q49" s="370" t="e">
        <f>D52/F52</f>
        <v>#DIV/0!</v>
      </c>
      <c r="R49" s="371" t="e">
        <f>C52/G52</f>
        <v>#DIV/0!</v>
      </c>
      <c r="S49" s="372" t="e">
        <f>E52/H52</f>
        <v>#DIV/0!</v>
      </c>
    </row>
    <row r="50" spans="1:21" ht="19.899999999999999" customHeight="1" thickBot="1">
      <c r="A50" s="178">
        <v>9</v>
      </c>
      <c r="B50" s="190">
        <f t="shared" si="13"/>
        <v>0.76641673234362673</v>
      </c>
      <c r="C50" s="191">
        <f>'3b- АЗВ - Затраты'!L48*B50</f>
        <v>0</v>
      </c>
      <c r="D50" s="305">
        <f>'3b- АЗВ - Затраты'!M48*B50</f>
        <v>0</v>
      </c>
      <c r="E50" s="305">
        <f>'3b- АЗВ - Затраты'!N48*B50</f>
        <v>0</v>
      </c>
      <c r="F50" s="191">
        <f>'3b - АЗВ - Выгоды'!L48*B50</f>
        <v>0</v>
      </c>
      <c r="G50" s="305">
        <f>'3b - АЗВ - Выгоды'!M48*B50</f>
        <v>0</v>
      </c>
      <c r="H50" s="305">
        <f>'3b - АЗВ - Выгоды'!N48*B50</f>
        <v>0</v>
      </c>
      <c r="I50" s="191">
        <f>'3b - АЗВ - Выгоды'!L48-'3b- АЗВ - Затраты'!M48</f>
        <v>0</v>
      </c>
      <c r="J50" s="305">
        <f>'3b - АЗВ - Выгоды'!M48-'3b- АЗВ - Затраты'!L48</f>
        <v>0</v>
      </c>
      <c r="K50" s="305">
        <f>'3b - АЗВ - Выгоды'!N48-'3b- АЗВ - Затраты'!N48</f>
        <v>0</v>
      </c>
      <c r="L50" s="191">
        <f t="shared" si="10"/>
        <v>0</v>
      </c>
      <c r="M50" s="305">
        <f t="shared" si="11"/>
        <v>0</v>
      </c>
      <c r="N50" s="305">
        <f t="shared" si="12"/>
        <v>0</v>
      </c>
      <c r="O50" s="177"/>
      <c r="P50" s="358" t="s">
        <v>216</v>
      </c>
      <c r="Q50" s="364" t="e">
        <f>IRR(I41:I51)</f>
        <v>#NUM!</v>
      </c>
      <c r="R50" s="365" t="e">
        <f t="shared" ref="R50" si="14">IRR(J41:J51)</f>
        <v>#NUM!</v>
      </c>
      <c r="S50" s="366" t="e">
        <f t="shared" ref="S50" si="15">IRR(K41:K51)</f>
        <v>#NUM!</v>
      </c>
      <c r="U50" s="162" t="s">
        <v>219</v>
      </c>
    </row>
    <row r="51" spans="1:21" ht="19.899999999999999" customHeight="1" thickBot="1">
      <c r="A51" s="178">
        <v>10</v>
      </c>
      <c r="B51" s="190">
        <f t="shared" si="13"/>
        <v>0.74409391489672494</v>
      </c>
      <c r="C51" s="191">
        <f>'3b- АЗВ - Затраты'!L49*B51</f>
        <v>0</v>
      </c>
      <c r="D51" s="305">
        <f>'3b- АЗВ - Затраты'!M49*B51</f>
        <v>0</v>
      </c>
      <c r="E51" s="305">
        <f>'3b- АЗВ - Затраты'!N49*B51</f>
        <v>0</v>
      </c>
      <c r="F51" s="191">
        <f>'3b - АЗВ - Выгоды'!L49*B51</f>
        <v>0</v>
      </c>
      <c r="G51" s="305">
        <f>'3b - АЗВ - Выгоды'!M49*B51</f>
        <v>0</v>
      </c>
      <c r="H51" s="305">
        <f>'3b - АЗВ - Выгоды'!N49*B51</f>
        <v>0</v>
      </c>
      <c r="I51" s="191">
        <f>'3b - АЗВ - Выгоды'!L49-'3b- АЗВ - Затраты'!M49</f>
        <v>0</v>
      </c>
      <c r="J51" s="305">
        <f>'3b - АЗВ - Выгоды'!M49-'3b- АЗВ - Затраты'!L49</f>
        <v>0</v>
      </c>
      <c r="K51" s="305">
        <f>'3b - АЗВ - Выгоды'!N49-'3b- АЗВ - Затраты'!N49</f>
        <v>0</v>
      </c>
      <c r="L51" s="191">
        <f t="shared" si="10"/>
        <v>0</v>
      </c>
      <c r="M51" s="305">
        <f t="shared" si="11"/>
        <v>0</v>
      </c>
      <c r="N51" s="305">
        <f t="shared" si="12"/>
        <v>0</v>
      </c>
      <c r="O51" s="177"/>
      <c r="P51" s="358" t="s">
        <v>217</v>
      </c>
      <c r="Q51" s="367" t="e">
        <f>(F52-D52)/D52</f>
        <v>#DIV/0!</v>
      </c>
      <c r="R51" s="368" t="e">
        <f>(G52-C52)/C52</f>
        <v>#DIV/0!</v>
      </c>
      <c r="S51" s="369" t="e">
        <f>(H52-E52)/E52</f>
        <v>#DIV/0!</v>
      </c>
    </row>
    <row r="52" spans="1:21" ht="19.899999999999999" customHeight="1" thickBot="1">
      <c r="A52" s="461" t="s">
        <v>213</v>
      </c>
      <c r="B52" s="461"/>
      <c r="C52" s="306">
        <f>SUM(C41:C51)</f>
        <v>0</v>
      </c>
      <c r="D52" s="306">
        <f>SUM(D41:D51)</f>
        <v>0</v>
      </c>
      <c r="E52" s="306">
        <f>SUM(E41:E51)</f>
        <v>0</v>
      </c>
      <c r="F52" s="306">
        <f t="shared" ref="F52:H52" si="16">SUM(F41:F51)</f>
        <v>0</v>
      </c>
      <c r="G52" s="306">
        <f t="shared" si="16"/>
        <v>0</v>
      </c>
      <c r="H52" s="306">
        <f t="shared" si="16"/>
        <v>0</v>
      </c>
      <c r="I52" s="306">
        <f t="shared" ref="I52" si="17">SUM(I41:I51)</f>
        <v>0</v>
      </c>
      <c r="J52" s="306">
        <f t="shared" ref="J52" si="18">SUM(J41:J51)</f>
        <v>0</v>
      </c>
      <c r="K52" s="306">
        <f t="shared" ref="K52" si="19">SUM(K41:K51)</f>
        <v>0</v>
      </c>
      <c r="L52" s="306">
        <f>COUNTIF(L42:L51,"&lt;0")+1</f>
        <v>1</v>
      </c>
      <c r="M52" s="306">
        <f t="shared" ref="M52" si="20">COUNTIF(M42:M51,"&lt;0")+1</f>
        <v>1</v>
      </c>
      <c r="N52" s="306">
        <f t="shared" ref="N52" si="21">COUNTIF(N42:N51,"&lt;0")+1</f>
        <v>1</v>
      </c>
      <c r="O52" s="177"/>
      <c r="P52" s="360" t="s">
        <v>218</v>
      </c>
      <c r="Q52" s="361">
        <f>IF(L52&lt;11,L52,"&gt;10 years")</f>
        <v>1</v>
      </c>
      <c r="R52" s="362">
        <f>IF(M52&lt;11,M52,"&gt;10 years")</f>
        <v>1</v>
      </c>
      <c r="S52" s="363">
        <f>IF(N52&lt;11,N52,"&gt;10 years")</f>
        <v>1</v>
      </c>
      <c r="U52" s="162" t="s">
        <v>219</v>
      </c>
    </row>
    <row r="53" spans="1:21" ht="7.5" customHeight="1">
      <c r="A53" s="350"/>
      <c r="B53" s="350"/>
      <c r="C53" s="350"/>
      <c r="D53" s="350"/>
      <c r="E53" s="350"/>
      <c r="F53" s="350"/>
      <c r="G53" s="164"/>
      <c r="H53" s="164"/>
      <c r="I53" s="350"/>
      <c r="J53" s="164"/>
      <c r="K53" s="164"/>
      <c r="L53" s="350"/>
      <c r="M53" s="164"/>
      <c r="N53" s="164"/>
      <c r="O53" s="177"/>
      <c r="P53" s="164"/>
      <c r="Q53" s="164"/>
      <c r="R53" s="164"/>
      <c r="S53" s="164"/>
    </row>
    <row r="54" spans="1:21" ht="7.5" customHeight="1">
      <c r="A54" s="350"/>
      <c r="B54" s="350"/>
      <c r="C54" s="350"/>
      <c r="D54" s="350"/>
      <c r="E54" s="350"/>
      <c r="F54" s="350"/>
      <c r="G54" s="164"/>
      <c r="H54" s="164"/>
      <c r="I54" s="350"/>
      <c r="J54" s="164"/>
      <c r="K54" s="164"/>
      <c r="L54" s="350"/>
      <c r="M54" s="164"/>
      <c r="N54" s="164"/>
      <c r="O54" s="177"/>
      <c r="P54" s="164"/>
      <c r="Q54" s="164"/>
      <c r="R54" s="164"/>
      <c r="S54" s="164"/>
    </row>
    <row r="55" spans="1:21" ht="7.5" customHeight="1">
      <c r="A55" s="350"/>
      <c r="B55" s="350"/>
      <c r="C55" s="350"/>
      <c r="D55" s="350"/>
      <c r="E55" s="350"/>
      <c r="F55" s="350"/>
      <c r="G55" s="164"/>
      <c r="H55" s="164"/>
      <c r="I55" s="350"/>
      <c r="J55" s="164"/>
      <c r="K55" s="164"/>
      <c r="L55" s="350"/>
      <c r="M55" s="164"/>
      <c r="N55" s="164"/>
      <c r="O55" s="177"/>
      <c r="P55" s="164"/>
      <c r="Q55" s="164"/>
      <c r="R55" s="164"/>
      <c r="S55" s="164"/>
    </row>
    <row r="56" spans="1:21" ht="7.5" customHeight="1">
      <c r="A56" s="350"/>
      <c r="B56" s="350"/>
      <c r="C56" s="350"/>
      <c r="D56" s="350"/>
      <c r="E56" s="350"/>
      <c r="F56" s="350"/>
      <c r="G56" s="164"/>
      <c r="H56" s="164"/>
      <c r="I56" s="350"/>
      <c r="J56" s="164"/>
      <c r="K56" s="164"/>
      <c r="L56" s="350"/>
      <c r="M56" s="164"/>
      <c r="N56" s="164"/>
      <c r="O56" s="177"/>
      <c r="P56" s="164"/>
      <c r="Q56" s="164"/>
      <c r="R56" s="164"/>
      <c r="S56" s="164"/>
    </row>
    <row r="57" spans="1:21" ht="7.5" customHeight="1">
      <c r="A57" s="350"/>
      <c r="B57" s="350"/>
      <c r="C57" s="350"/>
      <c r="D57" s="350"/>
      <c r="E57" s="350"/>
      <c r="F57" s="350"/>
      <c r="G57" s="164"/>
      <c r="H57" s="164"/>
      <c r="I57" s="350"/>
      <c r="J57" s="164"/>
      <c r="K57" s="164"/>
      <c r="L57" s="350"/>
      <c r="M57" s="164"/>
      <c r="N57" s="164"/>
      <c r="O57" s="177"/>
      <c r="P57" s="164"/>
      <c r="Q57" s="164"/>
      <c r="R57" s="164"/>
      <c r="S57" s="164"/>
    </row>
    <row r="58" spans="1:21" ht="7.5" customHeight="1">
      <c r="A58" s="350"/>
      <c r="B58" s="350"/>
      <c r="C58" s="350"/>
      <c r="D58" s="350"/>
      <c r="E58" s="350"/>
      <c r="F58" s="350"/>
      <c r="G58" s="164"/>
      <c r="H58" s="164"/>
      <c r="I58" s="350"/>
      <c r="J58" s="164"/>
      <c r="K58" s="164"/>
      <c r="L58" s="350"/>
      <c r="M58" s="164"/>
      <c r="N58" s="164"/>
      <c r="O58" s="177"/>
      <c r="P58" s="164"/>
      <c r="Q58" s="164"/>
      <c r="R58" s="164"/>
      <c r="S58" s="164"/>
    </row>
    <row r="59" spans="1:21" ht="45" customHeight="1">
      <c r="A59" s="618" t="s">
        <v>178</v>
      </c>
      <c r="B59" s="619"/>
      <c r="C59" s="516">
        <f>'3b- АЗВ - Затраты'!B57</f>
        <v>0</v>
      </c>
      <c r="D59" s="517"/>
      <c r="E59" s="350"/>
      <c r="F59" s="350"/>
      <c r="G59" s="164"/>
      <c r="H59" s="164"/>
      <c r="I59" s="350"/>
      <c r="J59" s="164"/>
      <c r="K59" s="164"/>
      <c r="L59" s="350"/>
      <c r="M59" s="164"/>
      <c r="N59" s="164"/>
      <c r="O59" s="177"/>
      <c r="P59" s="164"/>
      <c r="Q59" s="164"/>
      <c r="R59" s="164"/>
      <c r="S59" s="164"/>
    </row>
    <row r="60" spans="1:21" ht="45" customHeight="1">
      <c r="A60" s="618" t="s">
        <v>172</v>
      </c>
      <c r="B60" s="619"/>
      <c r="C60" s="516">
        <f>'3b- АЗВ - Затраты'!B58</f>
        <v>0</v>
      </c>
      <c r="D60" s="517"/>
      <c r="E60" s="350"/>
      <c r="F60" s="350"/>
      <c r="G60" s="164"/>
      <c r="H60" s="164"/>
      <c r="I60" s="350"/>
      <c r="J60" s="164"/>
      <c r="K60" s="164"/>
      <c r="L60" s="350"/>
      <c r="M60" s="164"/>
      <c r="N60" s="164"/>
      <c r="O60" s="177"/>
      <c r="P60" s="164"/>
      <c r="Q60" s="164"/>
      <c r="R60" s="164"/>
      <c r="S60" s="164"/>
    </row>
    <row r="61" spans="1:21" ht="19.899999999999999" customHeight="1">
      <c r="A61" s="300"/>
      <c r="B61" s="299"/>
      <c r="C61" s="604"/>
      <c r="D61" s="604"/>
      <c r="E61" s="604"/>
      <c r="F61" s="604"/>
      <c r="G61" s="604"/>
      <c r="H61" s="604"/>
      <c r="I61" s="605"/>
      <c r="J61" s="605"/>
      <c r="K61" s="605"/>
      <c r="L61" s="605"/>
      <c r="M61" s="605"/>
      <c r="N61" s="605"/>
      <c r="O61" s="205"/>
      <c r="P61" s="205"/>
      <c r="Q61" s="205"/>
      <c r="R61" s="205"/>
      <c r="S61" s="205"/>
    </row>
    <row r="62" spans="1:21" ht="22.5" customHeight="1">
      <c r="A62" s="606" t="s">
        <v>166</v>
      </c>
      <c r="B62" s="609" t="s">
        <v>210</v>
      </c>
      <c r="C62" s="612" t="s">
        <v>211</v>
      </c>
      <c r="D62" s="613"/>
      <c r="E62" s="614"/>
      <c r="F62" s="612" t="s">
        <v>212</v>
      </c>
      <c r="G62" s="613"/>
      <c r="H62" s="614"/>
      <c r="I62" s="612" t="s">
        <v>16</v>
      </c>
      <c r="J62" s="613"/>
      <c r="K62" s="614"/>
      <c r="L62" s="612" t="s">
        <v>17</v>
      </c>
      <c r="M62" s="613"/>
      <c r="N62" s="614"/>
      <c r="O62" s="164"/>
      <c r="P62" s="164"/>
      <c r="Q62" s="164"/>
      <c r="R62" s="164"/>
      <c r="S62" s="164"/>
    </row>
    <row r="63" spans="1:21" ht="22.5" customHeight="1" thickBot="1">
      <c r="A63" s="607"/>
      <c r="B63" s="610"/>
      <c r="C63" s="615"/>
      <c r="D63" s="616"/>
      <c r="E63" s="617"/>
      <c r="F63" s="615"/>
      <c r="G63" s="616"/>
      <c r="H63" s="617"/>
      <c r="I63" s="615"/>
      <c r="J63" s="616"/>
      <c r="K63" s="617"/>
      <c r="L63" s="615"/>
      <c r="M63" s="616"/>
      <c r="N63" s="617"/>
      <c r="O63" s="164"/>
      <c r="P63" s="164"/>
      <c r="Q63" s="164"/>
      <c r="R63" s="164"/>
      <c r="S63" s="164"/>
    </row>
    <row r="64" spans="1:21" ht="19.899999999999999" customHeight="1" thickBot="1">
      <c r="A64" s="608"/>
      <c r="B64" s="611"/>
      <c r="C64" s="323" t="s">
        <v>167</v>
      </c>
      <c r="D64" s="324" t="s">
        <v>168</v>
      </c>
      <c r="E64" s="325" t="s">
        <v>169</v>
      </c>
      <c r="F64" s="323" t="s">
        <v>167</v>
      </c>
      <c r="G64" s="324" t="s">
        <v>168</v>
      </c>
      <c r="H64" s="325" t="s">
        <v>169</v>
      </c>
      <c r="I64" s="303" t="s">
        <v>2</v>
      </c>
      <c r="J64" s="303" t="s">
        <v>3</v>
      </c>
      <c r="K64" s="304" t="s">
        <v>4</v>
      </c>
      <c r="L64" s="303" t="s">
        <v>2</v>
      </c>
      <c r="M64" s="303" t="s">
        <v>3</v>
      </c>
      <c r="N64" s="304" t="s">
        <v>4</v>
      </c>
      <c r="O64" s="164"/>
      <c r="P64" s="297"/>
      <c r="Q64" s="164"/>
      <c r="R64" s="164"/>
      <c r="S64" s="164"/>
    </row>
    <row r="65" spans="1:21" ht="19.899999999999999" customHeight="1" thickBot="1">
      <c r="A65" s="178" t="s">
        <v>170</v>
      </c>
      <c r="B65" s="190">
        <v>1</v>
      </c>
      <c r="C65" s="191">
        <f>'3b- АЗВ - Затраты'!L63*B65</f>
        <v>0</v>
      </c>
      <c r="D65" s="305">
        <f>'3b- АЗВ - Затраты'!M63*B65</f>
        <v>0</v>
      </c>
      <c r="E65" s="305">
        <f>'3b- АЗВ - Затраты'!N63*B65</f>
        <v>0</v>
      </c>
      <c r="F65" s="191">
        <f>'3b - АЗВ - Выгоды'!L63*B65</f>
        <v>0</v>
      </c>
      <c r="G65" s="305">
        <f>'3b - АЗВ - Выгоды'!M63*B65</f>
        <v>0</v>
      </c>
      <c r="H65" s="305">
        <f>'3b - АЗВ - Выгоды'!N63*B65</f>
        <v>0</v>
      </c>
      <c r="I65" s="191">
        <f>'3b - АЗВ - Выгоды'!L63-'3b- АЗВ - Затраты'!M63</f>
        <v>0</v>
      </c>
      <c r="J65" s="305">
        <f>'3b - АЗВ - Выгоды'!M63-'3b- АЗВ - Затраты'!L63</f>
        <v>0</v>
      </c>
      <c r="K65" s="305">
        <f>'3b - АЗВ - Выгоды'!N63-'3b- АЗВ - Затраты'!N63</f>
        <v>0</v>
      </c>
      <c r="L65" s="191">
        <f>-'3b- АЗВ - Затраты'!M63</f>
        <v>0</v>
      </c>
      <c r="M65" s="191">
        <f>-'3b- АЗВ - Затраты'!L63</f>
        <v>0</v>
      </c>
      <c r="N65" s="191">
        <f>-'3b- АЗВ - Затраты'!N63</f>
        <v>0</v>
      </c>
      <c r="O65" s="164"/>
      <c r="P65" s="164"/>
      <c r="Q65" s="164"/>
      <c r="R65" s="164"/>
    </row>
    <row r="66" spans="1:21" ht="19.899999999999999" customHeight="1" thickBot="1">
      <c r="A66" s="178">
        <v>1</v>
      </c>
      <c r="B66" s="190">
        <f>B65/(1+$C$3)</f>
        <v>0.970873786407767</v>
      </c>
      <c r="C66" s="191">
        <f>'3b- АЗВ - Затраты'!L64*B66</f>
        <v>0</v>
      </c>
      <c r="D66" s="305">
        <f>'3b- АЗВ - Затраты'!M64*B66</f>
        <v>0</v>
      </c>
      <c r="E66" s="305">
        <f>'3b- АЗВ - Затраты'!N64*B66</f>
        <v>0</v>
      </c>
      <c r="F66" s="191">
        <f>'3b - АЗВ - Выгоды'!L64*B66</f>
        <v>0</v>
      </c>
      <c r="G66" s="305">
        <f>'3b - АЗВ - Выгоды'!M64*B66</f>
        <v>0</v>
      </c>
      <c r="H66" s="305">
        <f>'3b - АЗВ - Выгоды'!N64*B66</f>
        <v>0</v>
      </c>
      <c r="I66" s="191">
        <f>'3b - АЗВ - Выгоды'!L64-'3b- АЗВ - Затраты'!M64</f>
        <v>0</v>
      </c>
      <c r="J66" s="305">
        <f>'3b - АЗВ - Выгоды'!M64-'3b- АЗВ - Затраты'!L64</f>
        <v>0</v>
      </c>
      <c r="K66" s="305">
        <f>'3b - АЗВ - Выгоды'!N64-'3b- АЗВ - Затраты'!N64</f>
        <v>0</v>
      </c>
      <c r="L66" s="191">
        <f>L65+I66</f>
        <v>0</v>
      </c>
      <c r="M66" s="305">
        <f>M65+J66</f>
        <v>0</v>
      </c>
      <c r="N66" s="305">
        <f>N65+K66</f>
        <v>0</v>
      </c>
      <c r="O66" s="164"/>
      <c r="P66" s="164"/>
      <c r="Q66" s="164"/>
      <c r="R66" s="164"/>
      <c r="S66" s="164"/>
    </row>
    <row r="67" spans="1:21" ht="19.899999999999999" customHeight="1" thickBot="1">
      <c r="A67" s="178">
        <v>2</v>
      </c>
      <c r="B67" s="190">
        <f>B66/(1+$C$3)</f>
        <v>0.94259590913375435</v>
      </c>
      <c r="C67" s="191">
        <f>'3b- АЗВ - Затраты'!L65*B67</f>
        <v>0</v>
      </c>
      <c r="D67" s="305">
        <f>'3b- АЗВ - Затраты'!M65*B67</f>
        <v>0</v>
      </c>
      <c r="E67" s="305">
        <f>'3b- АЗВ - Затраты'!N65*B67</f>
        <v>0</v>
      </c>
      <c r="F67" s="191">
        <f>'3b - АЗВ - Выгоды'!L65*B67</f>
        <v>0</v>
      </c>
      <c r="G67" s="305">
        <f>'3b - АЗВ - Выгоды'!M65*B67</f>
        <v>0</v>
      </c>
      <c r="H67" s="305">
        <f>'3b - АЗВ - Выгоды'!N65*B67</f>
        <v>0</v>
      </c>
      <c r="I67" s="191">
        <f>'3b - АЗВ - Выгоды'!L65-'3b- АЗВ - Затраты'!M65</f>
        <v>0</v>
      </c>
      <c r="J67" s="305">
        <f>'3b - АЗВ - Выгоды'!M65-'3b- АЗВ - Затраты'!L65</f>
        <v>0</v>
      </c>
      <c r="K67" s="305">
        <f>'3b - АЗВ - Выгоды'!N65-'3b- АЗВ - Затраты'!N65</f>
        <v>0</v>
      </c>
      <c r="L67" s="191">
        <f t="shared" ref="L67:L75" si="22">L66+I67</f>
        <v>0</v>
      </c>
      <c r="M67" s="305">
        <f t="shared" ref="M67:M75" si="23">M66+J67</f>
        <v>0</v>
      </c>
      <c r="N67" s="305">
        <f t="shared" ref="N67:N75" si="24">N66+K67</f>
        <v>0</v>
      </c>
      <c r="O67" s="164"/>
      <c r="P67" s="164"/>
      <c r="Q67" s="164"/>
      <c r="R67" s="164"/>
      <c r="S67" s="164"/>
    </row>
    <row r="68" spans="1:21" ht="19.899999999999999" customHeight="1" thickBot="1">
      <c r="A68" s="178">
        <v>3</v>
      </c>
      <c r="B68" s="190">
        <f t="shared" ref="B68:B75" si="25">B67/(1+$C$3)</f>
        <v>0.9151416593531595</v>
      </c>
      <c r="C68" s="191">
        <f>'3b- АЗВ - Затраты'!L66*B68</f>
        <v>0</v>
      </c>
      <c r="D68" s="305">
        <f>'3b- АЗВ - Затраты'!M66*B68</f>
        <v>0</v>
      </c>
      <c r="E68" s="305">
        <f>'3b- АЗВ - Затраты'!N66*B68</f>
        <v>0</v>
      </c>
      <c r="F68" s="191">
        <f>'3b - АЗВ - Выгоды'!L66*B68</f>
        <v>0</v>
      </c>
      <c r="G68" s="305">
        <f>'3b - АЗВ - Выгоды'!M66*B68</f>
        <v>0</v>
      </c>
      <c r="H68" s="305">
        <f>'3b - АЗВ - Выгоды'!N66*B68</f>
        <v>0</v>
      </c>
      <c r="I68" s="191">
        <f>'3b - АЗВ - Выгоды'!L66-'3b- АЗВ - Затраты'!M66</f>
        <v>0</v>
      </c>
      <c r="J68" s="305">
        <f>'3b - АЗВ - Выгоды'!M66-'3b- АЗВ - Затраты'!L66</f>
        <v>0</v>
      </c>
      <c r="K68" s="305">
        <f>'3b - АЗВ - Выгоды'!N66-'3b- АЗВ - Затраты'!N66</f>
        <v>0</v>
      </c>
      <c r="L68" s="191">
        <f t="shared" si="22"/>
        <v>0</v>
      </c>
      <c r="M68" s="305">
        <f t="shared" si="23"/>
        <v>0</v>
      </c>
      <c r="N68" s="305">
        <f t="shared" si="24"/>
        <v>0</v>
      </c>
      <c r="O68" s="164"/>
      <c r="P68" s="164"/>
      <c r="Q68" s="164"/>
      <c r="R68" s="164"/>
      <c r="S68" s="164"/>
    </row>
    <row r="69" spans="1:21" ht="19.899999999999999" customHeight="1" thickBot="1">
      <c r="A69" s="178">
        <v>4</v>
      </c>
      <c r="B69" s="190">
        <f t="shared" si="25"/>
        <v>0.88848704791568878</v>
      </c>
      <c r="C69" s="191">
        <f>'3b- АЗВ - Затраты'!L67*B69</f>
        <v>0</v>
      </c>
      <c r="D69" s="305">
        <f>'3b- АЗВ - Затраты'!M67*B69</f>
        <v>0</v>
      </c>
      <c r="E69" s="305">
        <f>'3b- АЗВ - Затраты'!N67*B69</f>
        <v>0</v>
      </c>
      <c r="F69" s="191">
        <f>'3b - АЗВ - Выгоды'!L67*B69</f>
        <v>0</v>
      </c>
      <c r="G69" s="305">
        <f>'3b - АЗВ - Выгоды'!M67*B69</f>
        <v>0</v>
      </c>
      <c r="H69" s="305">
        <f>'3b - АЗВ - Выгоды'!N67*B69</f>
        <v>0</v>
      </c>
      <c r="I69" s="191">
        <f>'3b - АЗВ - Выгоды'!L67-'3b- АЗВ - Затраты'!M67</f>
        <v>0</v>
      </c>
      <c r="J69" s="305">
        <f>'3b - АЗВ - Выгоды'!M67-'3b- АЗВ - Затраты'!L67</f>
        <v>0</v>
      </c>
      <c r="K69" s="305">
        <f>'3b - АЗВ - Выгоды'!N67-'3b- АЗВ - Затраты'!N67</f>
        <v>0</v>
      </c>
      <c r="L69" s="191">
        <f t="shared" si="22"/>
        <v>0</v>
      </c>
      <c r="M69" s="305">
        <f t="shared" si="23"/>
        <v>0</v>
      </c>
      <c r="N69" s="305">
        <f t="shared" si="24"/>
        <v>0</v>
      </c>
      <c r="O69" s="164"/>
      <c r="P69" s="164"/>
      <c r="Q69" s="164"/>
      <c r="R69" s="164"/>
      <c r="S69" s="164"/>
    </row>
    <row r="70" spans="1:21" ht="19.899999999999999" customHeight="1" thickBot="1">
      <c r="A70" s="178">
        <v>5</v>
      </c>
      <c r="B70" s="190">
        <f t="shared" si="25"/>
        <v>0.86260878438416388</v>
      </c>
      <c r="C70" s="191">
        <f>'3b- АЗВ - Затраты'!L68*B70</f>
        <v>0</v>
      </c>
      <c r="D70" s="305">
        <f>'3b- АЗВ - Затраты'!M68*B70</f>
        <v>0</v>
      </c>
      <c r="E70" s="305">
        <f>'3b- АЗВ - Затраты'!N68*B70</f>
        <v>0</v>
      </c>
      <c r="F70" s="191">
        <f>'3b - АЗВ - Выгоды'!L68*B70</f>
        <v>0</v>
      </c>
      <c r="G70" s="305">
        <f>'3b - АЗВ - Выгоды'!M68*B70</f>
        <v>0</v>
      </c>
      <c r="H70" s="305">
        <f>'3b - АЗВ - Выгоды'!N68*B70</f>
        <v>0</v>
      </c>
      <c r="I70" s="191">
        <f>'3b - АЗВ - Выгоды'!L68-'3b- АЗВ - Затраты'!M68</f>
        <v>0</v>
      </c>
      <c r="J70" s="305">
        <f>'3b - АЗВ - Выгоды'!M68-'3b- АЗВ - Затраты'!L68</f>
        <v>0</v>
      </c>
      <c r="K70" s="305">
        <f>'3b - АЗВ - Выгоды'!N68-'3b- АЗВ - Затраты'!N68</f>
        <v>0</v>
      </c>
      <c r="L70" s="191">
        <f t="shared" si="22"/>
        <v>0</v>
      </c>
      <c r="M70" s="305">
        <f t="shared" si="23"/>
        <v>0</v>
      </c>
      <c r="N70" s="305">
        <f t="shared" si="24"/>
        <v>0</v>
      </c>
      <c r="O70" s="164"/>
      <c r="P70" s="161"/>
      <c r="Q70" s="161"/>
      <c r="R70" s="161"/>
      <c r="S70" s="161"/>
    </row>
    <row r="71" spans="1:21" ht="19.899999999999999" customHeight="1" thickBot="1">
      <c r="A71" s="178">
        <v>6</v>
      </c>
      <c r="B71" s="190">
        <f t="shared" si="25"/>
        <v>0.83748425668365423</v>
      </c>
      <c r="C71" s="191">
        <f>'3b- АЗВ - Затраты'!L69*B71</f>
        <v>0</v>
      </c>
      <c r="D71" s="305">
        <f>'3b- АЗВ - Затраты'!M69*B71</f>
        <v>0</v>
      </c>
      <c r="E71" s="305">
        <f>'3b- АЗВ - Затраты'!N69*B71</f>
        <v>0</v>
      </c>
      <c r="F71" s="191">
        <f>'3b - АЗВ - Выгоды'!L69*B71</f>
        <v>0</v>
      </c>
      <c r="G71" s="305">
        <f>'3b - АЗВ - Выгоды'!M69*B71</f>
        <v>0</v>
      </c>
      <c r="H71" s="305">
        <f>'3b - АЗВ - Выгоды'!N69*B71</f>
        <v>0</v>
      </c>
      <c r="I71" s="191">
        <f>'3b - АЗВ - Выгоды'!L69-'3b- АЗВ - Затраты'!M69</f>
        <v>0</v>
      </c>
      <c r="J71" s="305">
        <f>'3b - АЗВ - Выгоды'!M69-'3b- АЗВ - Затраты'!L69</f>
        <v>0</v>
      </c>
      <c r="K71" s="305">
        <f>'3b - АЗВ - Выгоды'!N69-'3b- АЗВ - Затраты'!N69</f>
        <v>0</v>
      </c>
      <c r="L71" s="191">
        <f t="shared" si="22"/>
        <v>0</v>
      </c>
      <c r="M71" s="305">
        <f t="shared" si="23"/>
        <v>0</v>
      </c>
      <c r="N71" s="305">
        <f t="shared" si="24"/>
        <v>0</v>
      </c>
      <c r="O71" s="177"/>
      <c r="P71" s="354"/>
      <c r="Q71" s="355" t="s">
        <v>167</v>
      </c>
      <c r="R71" s="356" t="s">
        <v>168</v>
      </c>
      <c r="S71" s="357" t="s">
        <v>169</v>
      </c>
    </row>
    <row r="72" spans="1:21" ht="19.899999999999999" customHeight="1" thickBot="1">
      <c r="A72" s="178">
        <v>7</v>
      </c>
      <c r="B72" s="190">
        <f t="shared" si="25"/>
        <v>0.81309151134335356</v>
      </c>
      <c r="C72" s="191">
        <f>'3b- АЗВ - Затраты'!L70*B72</f>
        <v>0</v>
      </c>
      <c r="D72" s="305">
        <f>'3b- АЗВ - Затраты'!M70*B72</f>
        <v>0</v>
      </c>
      <c r="E72" s="305">
        <f>'3b- АЗВ - Затраты'!N70*B72</f>
        <v>0</v>
      </c>
      <c r="F72" s="191">
        <f>'3b - АЗВ - Выгоды'!L70*B72</f>
        <v>0</v>
      </c>
      <c r="G72" s="305">
        <f>'3b - АЗВ - Выгоды'!M70*B72</f>
        <v>0</v>
      </c>
      <c r="H72" s="305">
        <f>'3b - АЗВ - Выгоды'!N70*B72</f>
        <v>0</v>
      </c>
      <c r="I72" s="191">
        <f>'3b - АЗВ - Выгоды'!L70-'3b- АЗВ - Затраты'!M70</f>
        <v>0</v>
      </c>
      <c r="J72" s="305">
        <f>'3b - АЗВ - Выгоды'!M70-'3b- АЗВ - Затраты'!L70</f>
        <v>0</v>
      </c>
      <c r="K72" s="305">
        <f>'3b - АЗВ - Выгоды'!N70-'3b- АЗВ - Затраты'!N70</f>
        <v>0</v>
      </c>
      <c r="L72" s="191">
        <f t="shared" si="22"/>
        <v>0</v>
      </c>
      <c r="M72" s="305">
        <f t="shared" si="23"/>
        <v>0</v>
      </c>
      <c r="N72" s="305">
        <f t="shared" si="24"/>
        <v>0</v>
      </c>
      <c r="O72" s="177"/>
      <c r="P72" s="358" t="s">
        <v>214</v>
      </c>
      <c r="Q72" s="352">
        <f>F76-D76</f>
        <v>0</v>
      </c>
      <c r="R72" s="353">
        <f>G76-C76</f>
        <v>0</v>
      </c>
      <c r="S72" s="359">
        <f>H76-E76</f>
        <v>0</v>
      </c>
    </row>
    <row r="73" spans="1:21" ht="19.899999999999999" customHeight="1" thickBot="1">
      <c r="A73" s="178">
        <v>8</v>
      </c>
      <c r="B73" s="190">
        <f t="shared" si="25"/>
        <v>0.7894092343139355</v>
      </c>
      <c r="C73" s="191">
        <f>'3b- АЗВ - Затраты'!L71*B73</f>
        <v>0</v>
      </c>
      <c r="D73" s="305">
        <f>'3b- АЗВ - Затраты'!M71*B73</f>
        <v>0</v>
      </c>
      <c r="E73" s="305">
        <f>'3b- АЗВ - Затраты'!N71*B73</f>
        <v>0</v>
      </c>
      <c r="F73" s="191">
        <f>'3b - АЗВ - Выгоды'!L71*B73</f>
        <v>0</v>
      </c>
      <c r="G73" s="305">
        <f>'3b - АЗВ - Выгоды'!M71*B73</f>
        <v>0</v>
      </c>
      <c r="H73" s="305">
        <f>'3b - АЗВ - Выгоды'!N71*B73</f>
        <v>0</v>
      </c>
      <c r="I73" s="191">
        <f>'3b - АЗВ - Выгоды'!L71-'3b- АЗВ - Затраты'!M71</f>
        <v>0</v>
      </c>
      <c r="J73" s="305">
        <f>'3b - АЗВ - Выгоды'!M71-'3b- АЗВ - Затраты'!L71</f>
        <v>0</v>
      </c>
      <c r="K73" s="305">
        <f>'3b - АЗВ - Выгоды'!N71-'3b- АЗВ - Затраты'!N71</f>
        <v>0</v>
      </c>
      <c r="L73" s="191">
        <f t="shared" si="22"/>
        <v>0</v>
      </c>
      <c r="M73" s="305">
        <f t="shared" si="23"/>
        <v>0</v>
      </c>
      <c r="N73" s="305">
        <f t="shared" si="24"/>
        <v>0</v>
      </c>
      <c r="O73" s="177"/>
      <c r="P73" s="358" t="s">
        <v>215</v>
      </c>
      <c r="Q73" s="370" t="e">
        <f>D76/F76</f>
        <v>#DIV/0!</v>
      </c>
      <c r="R73" s="371" t="e">
        <f>C76/G76</f>
        <v>#DIV/0!</v>
      </c>
      <c r="S73" s="372" t="e">
        <f>E76/H76</f>
        <v>#DIV/0!</v>
      </c>
    </row>
    <row r="74" spans="1:21" ht="19.899999999999999" customHeight="1" thickBot="1">
      <c r="A74" s="178">
        <v>9</v>
      </c>
      <c r="B74" s="190">
        <f t="shared" si="25"/>
        <v>0.76641673234362673</v>
      </c>
      <c r="C74" s="191">
        <f>'3b- АЗВ - Затраты'!L72*B74</f>
        <v>0</v>
      </c>
      <c r="D74" s="305">
        <f>'3b- АЗВ - Затраты'!M72*B74</f>
        <v>0</v>
      </c>
      <c r="E74" s="305">
        <f>'3b- АЗВ - Затраты'!N72*B74</f>
        <v>0</v>
      </c>
      <c r="F74" s="191">
        <f>'3b - АЗВ - Выгоды'!L72*B74</f>
        <v>0</v>
      </c>
      <c r="G74" s="305">
        <f>'3b - АЗВ - Выгоды'!M72*B74</f>
        <v>0</v>
      </c>
      <c r="H74" s="305">
        <f>'3b - АЗВ - Выгоды'!N72*B74</f>
        <v>0</v>
      </c>
      <c r="I74" s="191">
        <f>'3b - АЗВ - Выгоды'!L72-'3b- АЗВ - Затраты'!M72</f>
        <v>0</v>
      </c>
      <c r="J74" s="305">
        <f>'3b - АЗВ - Выгоды'!M72-'3b- АЗВ - Затраты'!L72</f>
        <v>0</v>
      </c>
      <c r="K74" s="305">
        <f>'3b - АЗВ - Выгоды'!N72-'3b- АЗВ - Затраты'!N72</f>
        <v>0</v>
      </c>
      <c r="L74" s="191">
        <f t="shared" si="22"/>
        <v>0</v>
      </c>
      <c r="M74" s="305">
        <f t="shared" si="23"/>
        <v>0</v>
      </c>
      <c r="N74" s="305">
        <f t="shared" si="24"/>
        <v>0</v>
      </c>
      <c r="O74" s="177"/>
      <c r="P74" s="358" t="s">
        <v>216</v>
      </c>
      <c r="Q74" s="364" t="e">
        <f>IRR(I65:I75)</f>
        <v>#NUM!</v>
      </c>
      <c r="R74" s="365" t="e">
        <f t="shared" ref="R74" si="26">IRR(J65:J75)</f>
        <v>#NUM!</v>
      </c>
      <c r="S74" s="366" t="e">
        <f t="shared" ref="S74" si="27">IRR(K65:K75)</f>
        <v>#NUM!</v>
      </c>
      <c r="U74" s="162" t="s">
        <v>219</v>
      </c>
    </row>
    <row r="75" spans="1:21" ht="19.899999999999999" customHeight="1" thickBot="1">
      <c r="A75" s="178">
        <v>10</v>
      </c>
      <c r="B75" s="190">
        <f t="shared" si="25"/>
        <v>0.74409391489672494</v>
      </c>
      <c r="C75" s="191">
        <f>'3b- АЗВ - Затраты'!L73*B75</f>
        <v>0</v>
      </c>
      <c r="D75" s="305">
        <f>'3b- АЗВ - Затраты'!M73*B75</f>
        <v>0</v>
      </c>
      <c r="E75" s="305">
        <f>'3b- АЗВ - Затраты'!N73*B75</f>
        <v>0</v>
      </c>
      <c r="F75" s="191">
        <f>'3b - АЗВ - Выгоды'!L73*B75</f>
        <v>0</v>
      </c>
      <c r="G75" s="305">
        <f>'3b - АЗВ - Выгоды'!M73*B75</f>
        <v>0</v>
      </c>
      <c r="H75" s="305">
        <f>'3b - АЗВ - Выгоды'!N73*B75</f>
        <v>0</v>
      </c>
      <c r="I75" s="191">
        <f>'3b - АЗВ - Выгоды'!L73-'3b- АЗВ - Затраты'!M73</f>
        <v>0</v>
      </c>
      <c r="J75" s="305">
        <f>'3b - АЗВ - Выгоды'!M73-'3b- АЗВ - Затраты'!L73</f>
        <v>0</v>
      </c>
      <c r="K75" s="305">
        <f>'3b - АЗВ - Выгоды'!N73-'3b- АЗВ - Затраты'!N73</f>
        <v>0</v>
      </c>
      <c r="L75" s="191">
        <f t="shared" si="22"/>
        <v>0</v>
      </c>
      <c r="M75" s="305">
        <f t="shared" si="23"/>
        <v>0</v>
      </c>
      <c r="N75" s="305">
        <f t="shared" si="24"/>
        <v>0</v>
      </c>
      <c r="O75" s="177"/>
      <c r="P75" s="358" t="s">
        <v>217</v>
      </c>
      <c r="Q75" s="367" t="e">
        <f>(F76-D76)/D76</f>
        <v>#DIV/0!</v>
      </c>
      <c r="R75" s="368" t="e">
        <f>(G76-C76)/C76</f>
        <v>#DIV/0!</v>
      </c>
      <c r="S75" s="369" t="e">
        <f>(H76-E76)/E76</f>
        <v>#DIV/0!</v>
      </c>
    </row>
    <row r="76" spans="1:21" ht="19.899999999999999" customHeight="1" thickBot="1">
      <c r="A76" s="461" t="s">
        <v>213</v>
      </c>
      <c r="B76" s="461"/>
      <c r="C76" s="306">
        <f>SUM(C65:C75)</f>
        <v>0</v>
      </c>
      <c r="D76" s="306">
        <f>SUM(D65:D75)</f>
        <v>0</v>
      </c>
      <c r="E76" s="306">
        <f>SUM(E65:E75)</f>
        <v>0</v>
      </c>
      <c r="F76" s="306">
        <f t="shared" ref="F76:H76" si="28">SUM(F65:F75)</f>
        <v>0</v>
      </c>
      <c r="G76" s="306">
        <f t="shared" si="28"/>
        <v>0</v>
      </c>
      <c r="H76" s="306">
        <f t="shared" si="28"/>
        <v>0</v>
      </c>
      <c r="I76" s="306">
        <f t="shared" ref="I76:K76" si="29">SUM(I65:I75)</f>
        <v>0</v>
      </c>
      <c r="J76" s="306">
        <f t="shared" si="29"/>
        <v>0</v>
      </c>
      <c r="K76" s="306">
        <f t="shared" si="29"/>
        <v>0</v>
      </c>
      <c r="L76" s="306">
        <f>COUNTIF(L66:L75,"&lt;0")+1</f>
        <v>1</v>
      </c>
      <c r="M76" s="306">
        <f t="shared" ref="M76:N76" si="30">COUNTIF(M66:M75,"&lt;0")+1</f>
        <v>1</v>
      </c>
      <c r="N76" s="306">
        <f t="shared" si="30"/>
        <v>1</v>
      </c>
      <c r="O76" s="177"/>
      <c r="P76" s="360" t="s">
        <v>218</v>
      </c>
      <c r="Q76" s="361">
        <f>IF(L76&lt;11,L76,"&gt;10 years")</f>
        <v>1</v>
      </c>
      <c r="R76" s="362">
        <f>IF(M76&lt;11,M76,"&gt;10 years")</f>
        <v>1</v>
      </c>
      <c r="S76" s="363">
        <f>IF(N76&lt;11,N76,"&gt;10 years")</f>
        <v>1</v>
      </c>
      <c r="U76" s="162" t="s">
        <v>219</v>
      </c>
    </row>
    <row r="77" spans="1:21" ht="7.5" customHeight="1">
      <c r="A77" s="350"/>
      <c r="B77" s="350"/>
      <c r="C77" s="350"/>
      <c r="D77" s="350"/>
      <c r="E77" s="350"/>
      <c r="F77" s="350"/>
      <c r="G77" s="164"/>
      <c r="H77" s="164"/>
      <c r="I77" s="350"/>
      <c r="J77" s="164"/>
      <c r="K77" s="164"/>
      <c r="L77" s="350"/>
      <c r="M77" s="164"/>
      <c r="N77" s="164"/>
      <c r="O77" s="177"/>
      <c r="P77" s="164"/>
      <c r="Q77" s="164"/>
      <c r="R77" s="164"/>
      <c r="S77" s="164"/>
    </row>
    <row r="78" spans="1:21" ht="7.5" customHeight="1">
      <c r="A78" s="350"/>
      <c r="B78" s="350"/>
      <c r="C78" s="350"/>
      <c r="D78" s="350"/>
      <c r="E78" s="350"/>
      <c r="F78" s="350"/>
      <c r="G78" s="164"/>
      <c r="H78" s="164"/>
      <c r="I78" s="350"/>
      <c r="J78" s="164"/>
      <c r="K78" s="164"/>
      <c r="L78" s="350"/>
      <c r="M78" s="164"/>
      <c r="N78" s="164"/>
      <c r="O78" s="177"/>
      <c r="P78" s="164"/>
      <c r="Q78" s="164"/>
      <c r="R78" s="164"/>
      <c r="S78" s="164"/>
    </row>
    <row r="79" spans="1:21" ht="7.5" customHeight="1">
      <c r="A79" s="350"/>
      <c r="B79" s="350"/>
      <c r="C79" s="350"/>
      <c r="D79" s="350"/>
      <c r="E79" s="350"/>
      <c r="F79" s="350"/>
      <c r="G79" s="164"/>
      <c r="H79" s="164"/>
      <c r="I79" s="350"/>
      <c r="J79" s="164"/>
      <c r="K79" s="164"/>
      <c r="L79" s="350"/>
      <c r="M79" s="164"/>
      <c r="N79" s="164"/>
      <c r="O79" s="177"/>
      <c r="P79" s="164"/>
      <c r="Q79" s="164"/>
      <c r="R79" s="164"/>
      <c r="S79" s="164"/>
    </row>
    <row r="80" spans="1:21" ht="7.5" customHeight="1">
      <c r="A80" s="350"/>
      <c r="B80" s="350"/>
      <c r="C80" s="350"/>
      <c r="D80" s="350"/>
      <c r="E80" s="350"/>
      <c r="F80" s="350"/>
      <c r="G80" s="164"/>
      <c r="H80" s="164"/>
      <c r="I80" s="350"/>
      <c r="J80" s="164"/>
      <c r="K80" s="164"/>
      <c r="L80" s="350"/>
      <c r="M80" s="164"/>
      <c r="N80" s="164"/>
      <c r="O80" s="177"/>
      <c r="P80" s="164"/>
      <c r="Q80" s="164"/>
      <c r="R80" s="164"/>
      <c r="S80" s="164"/>
    </row>
    <row r="81" spans="1:19" ht="7.5" customHeight="1">
      <c r="A81" s="350"/>
      <c r="B81" s="350"/>
      <c r="C81" s="350"/>
      <c r="D81" s="350"/>
      <c r="E81" s="350"/>
      <c r="F81" s="350"/>
      <c r="G81" s="164"/>
      <c r="H81" s="164"/>
      <c r="I81" s="350"/>
      <c r="J81" s="164"/>
      <c r="K81" s="164"/>
      <c r="L81" s="350"/>
      <c r="M81" s="164"/>
      <c r="N81" s="164"/>
      <c r="O81" s="177"/>
      <c r="P81" s="164"/>
      <c r="Q81" s="164"/>
      <c r="R81" s="164"/>
      <c r="S81" s="164"/>
    </row>
    <row r="82" spans="1:19" ht="7.5" customHeight="1">
      <c r="A82" s="350"/>
      <c r="B82" s="350"/>
      <c r="C82" s="350"/>
      <c r="D82" s="350"/>
      <c r="E82" s="350"/>
      <c r="F82" s="350"/>
      <c r="G82" s="164"/>
      <c r="H82" s="164"/>
      <c r="I82" s="350"/>
      <c r="J82" s="164"/>
      <c r="K82" s="164"/>
      <c r="L82" s="350"/>
      <c r="M82" s="164"/>
      <c r="N82" s="164"/>
      <c r="O82" s="177"/>
      <c r="P82" s="164"/>
      <c r="Q82" s="164"/>
      <c r="R82" s="164"/>
      <c r="S82" s="164"/>
    </row>
    <row r="83" spans="1:19" ht="45" customHeight="1">
      <c r="A83" s="618" t="s">
        <v>178</v>
      </c>
      <c r="B83" s="619"/>
      <c r="C83" s="516">
        <f>'3b- АЗВ - Затраты'!B81</f>
        <v>0</v>
      </c>
      <c r="D83" s="517"/>
      <c r="E83" s="350"/>
      <c r="F83" s="350"/>
      <c r="G83" s="164"/>
      <c r="H83" s="164"/>
      <c r="I83" s="350"/>
      <c r="J83" s="164"/>
      <c r="K83" s="164"/>
      <c r="L83" s="350"/>
      <c r="M83" s="164"/>
      <c r="N83" s="164"/>
      <c r="O83" s="177"/>
      <c r="P83" s="164"/>
      <c r="Q83" s="164"/>
      <c r="R83" s="164"/>
      <c r="S83" s="164"/>
    </row>
    <row r="84" spans="1:19" ht="45" customHeight="1">
      <c r="A84" s="618" t="s">
        <v>172</v>
      </c>
      <c r="B84" s="619"/>
      <c r="C84" s="516">
        <f>'3b- АЗВ - Затраты'!B82</f>
        <v>0</v>
      </c>
      <c r="D84" s="517"/>
      <c r="E84" s="350"/>
      <c r="F84" s="350"/>
      <c r="G84" s="164"/>
      <c r="H84" s="164"/>
      <c r="I84" s="350"/>
      <c r="J84" s="164"/>
      <c r="K84" s="164"/>
      <c r="L84" s="350"/>
      <c r="M84" s="164"/>
      <c r="N84" s="164"/>
      <c r="O84" s="177"/>
      <c r="P84" s="164"/>
      <c r="Q84" s="164"/>
      <c r="R84" s="164"/>
      <c r="S84" s="164"/>
    </row>
    <row r="85" spans="1:19" ht="19.899999999999999" customHeight="1">
      <c r="A85" s="300"/>
      <c r="B85" s="299"/>
      <c r="C85" s="604"/>
      <c r="D85" s="604"/>
      <c r="E85" s="604"/>
      <c r="F85" s="604"/>
      <c r="G85" s="604"/>
      <c r="H85" s="604"/>
      <c r="I85" s="605"/>
      <c r="J85" s="605"/>
      <c r="K85" s="605"/>
      <c r="L85" s="605"/>
      <c r="M85" s="605"/>
      <c r="N85" s="605"/>
      <c r="O85" s="205"/>
      <c r="P85" s="205"/>
      <c r="Q85" s="205"/>
      <c r="R85" s="205"/>
      <c r="S85" s="205"/>
    </row>
    <row r="86" spans="1:19" ht="22.5" customHeight="1">
      <c r="A86" s="606" t="s">
        <v>166</v>
      </c>
      <c r="B86" s="609" t="s">
        <v>210</v>
      </c>
      <c r="C86" s="612" t="s">
        <v>211</v>
      </c>
      <c r="D86" s="613"/>
      <c r="E86" s="614"/>
      <c r="F86" s="612" t="s">
        <v>212</v>
      </c>
      <c r="G86" s="613"/>
      <c r="H86" s="614"/>
      <c r="I86" s="612" t="s">
        <v>16</v>
      </c>
      <c r="J86" s="613"/>
      <c r="K86" s="614"/>
      <c r="L86" s="612" t="s">
        <v>17</v>
      </c>
      <c r="M86" s="613"/>
      <c r="N86" s="614"/>
      <c r="O86" s="164"/>
      <c r="P86" s="164"/>
      <c r="Q86" s="164"/>
      <c r="R86" s="164"/>
      <c r="S86" s="164"/>
    </row>
    <row r="87" spans="1:19" ht="22.5" customHeight="1" thickBot="1">
      <c r="A87" s="607"/>
      <c r="B87" s="610"/>
      <c r="C87" s="615"/>
      <c r="D87" s="616"/>
      <c r="E87" s="617"/>
      <c r="F87" s="615"/>
      <c r="G87" s="616"/>
      <c r="H87" s="617"/>
      <c r="I87" s="615"/>
      <c r="J87" s="616"/>
      <c r="K87" s="617"/>
      <c r="L87" s="615"/>
      <c r="M87" s="616"/>
      <c r="N87" s="617"/>
      <c r="O87" s="164"/>
      <c r="P87" s="164"/>
      <c r="Q87" s="164"/>
      <c r="R87" s="164"/>
      <c r="S87" s="164"/>
    </row>
    <row r="88" spans="1:19" ht="19.899999999999999" customHeight="1" thickBot="1">
      <c r="A88" s="608"/>
      <c r="B88" s="611"/>
      <c r="C88" s="323" t="s">
        <v>167</v>
      </c>
      <c r="D88" s="324" t="s">
        <v>168</v>
      </c>
      <c r="E88" s="325" t="s">
        <v>169</v>
      </c>
      <c r="F88" s="323" t="s">
        <v>167</v>
      </c>
      <c r="G88" s="324" t="s">
        <v>168</v>
      </c>
      <c r="H88" s="325" t="s">
        <v>169</v>
      </c>
      <c r="I88" s="303" t="s">
        <v>2</v>
      </c>
      <c r="J88" s="303" t="s">
        <v>3</v>
      </c>
      <c r="K88" s="304" t="s">
        <v>4</v>
      </c>
      <c r="L88" s="303" t="s">
        <v>2</v>
      </c>
      <c r="M88" s="303" t="s">
        <v>3</v>
      </c>
      <c r="N88" s="304" t="s">
        <v>4</v>
      </c>
      <c r="O88" s="164"/>
      <c r="P88" s="297"/>
      <c r="Q88" s="164"/>
      <c r="R88" s="164"/>
      <c r="S88" s="164"/>
    </row>
    <row r="89" spans="1:19" ht="19.899999999999999" customHeight="1" thickBot="1">
      <c r="A89" s="178" t="s">
        <v>170</v>
      </c>
      <c r="B89" s="190">
        <v>1</v>
      </c>
      <c r="C89" s="191">
        <f>'3b- АЗВ - Затраты'!L87*B89</f>
        <v>0</v>
      </c>
      <c r="D89" s="305">
        <f>'3b- АЗВ - Затраты'!M87*B89</f>
        <v>0</v>
      </c>
      <c r="E89" s="305">
        <f>'3b- АЗВ - Затраты'!N87*B89</f>
        <v>0</v>
      </c>
      <c r="F89" s="191">
        <f>'3b - АЗВ - Выгоды'!L87*B89</f>
        <v>0</v>
      </c>
      <c r="G89" s="305">
        <f>'3b - АЗВ - Выгоды'!M87*B89</f>
        <v>0</v>
      </c>
      <c r="H89" s="305">
        <f>'3b - АЗВ - Выгоды'!N87*B89</f>
        <v>0</v>
      </c>
      <c r="I89" s="191">
        <f>'3b - АЗВ - Выгоды'!L87-'3b- АЗВ - Затраты'!M87</f>
        <v>0</v>
      </c>
      <c r="J89" s="305">
        <f>'3b - АЗВ - Выгоды'!M87-'3b- АЗВ - Затраты'!L87</f>
        <v>0</v>
      </c>
      <c r="K89" s="305">
        <f>'3b - АЗВ - Выгоды'!N87-'3b- АЗВ - Затраты'!N87</f>
        <v>0</v>
      </c>
      <c r="L89" s="191">
        <f>-'3b- АЗВ - Затраты'!M87</f>
        <v>0</v>
      </c>
      <c r="M89" s="191">
        <f>-'3b- АЗВ - Затраты'!L87</f>
        <v>0</v>
      </c>
      <c r="N89" s="191">
        <f>-'3b- АЗВ - Затраты'!N87</f>
        <v>0</v>
      </c>
      <c r="O89" s="164"/>
      <c r="P89" s="164"/>
      <c r="Q89" s="164"/>
      <c r="R89" s="164"/>
    </row>
    <row r="90" spans="1:19" ht="19.899999999999999" customHeight="1" thickBot="1">
      <c r="A90" s="178">
        <v>1</v>
      </c>
      <c r="B90" s="190">
        <f>B89/(1+$C$3)</f>
        <v>0.970873786407767</v>
      </c>
      <c r="C90" s="191">
        <f>'3b- АЗВ - Затраты'!L88*B90</f>
        <v>0</v>
      </c>
      <c r="D90" s="305">
        <f>'3b- АЗВ - Затраты'!M88*B90</f>
        <v>0</v>
      </c>
      <c r="E90" s="305">
        <f>'3b- АЗВ - Затраты'!N88*B90</f>
        <v>0</v>
      </c>
      <c r="F90" s="191">
        <f>'3b - АЗВ - Выгоды'!L88*B90</f>
        <v>0</v>
      </c>
      <c r="G90" s="305">
        <f>'3b - АЗВ - Выгоды'!M88*B90</f>
        <v>0</v>
      </c>
      <c r="H90" s="305">
        <f>'3b - АЗВ - Выгоды'!N88*B90</f>
        <v>0</v>
      </c>
      <c r="I90" s="191">
        <f>'3b - АЗВ - Выгоды'!L88-'3b- АЗВ - Затраты'!M88</f>
        <v>0</v>
      </c>
      <c r="J90" s="305">
        <f>'3b - АЗВ - Выгоды'!M88-'3b- АЗВ - Затраты'!L88</f>
        <v>0</v>
      </c>
      <c r="K90" s="305">
        <f>'3b - АЗВ - Выгоды'!N88-'3b- АЗВ - Затраты'!N88</f>
        <v>0</v>
      </c>
      <c r="L90" s="191">
        <f>L89+I90</f>
        <v>0</v>
      </c>
      <c r="M90" s="305">
        <f>M89+J90</f>
        <v>0</v>
      </c>
      <c r="N90" s="305">
        <f>N89+K90</f>
        <v>0</v>
      </c>
      <c r="O90" s="164"/>
      <c r="P90" s="164"/>
      <c r="Q90" s="164"/>
      <c r="R90" s="164"/>
      <c r="S90" s="164"/>
    </row>
    <row r="91" spans="1:19" ht="19.899999999999999" customHeight="1" thickBot="1">
      <c r="A91" s="178">
        <v>2</v>
      </c>
      <c r="B91" s="190">
        <f>B90/(1+$C$3)</f>
        <v>0.94259590913375435</v>
      </c>
      <c r="C91" s="191">
        <f>'3b- АЗВ - Затраты'!L89*B91</f>
        <v>0</v>
      </c>
      <c r="D91" s="305">
        <f>'3b- АЗВ - Затраты'!M89*B91</f>
        <v>0</v>
      </c>
      <c r="E91" s="305">
        <f>'3b- АЗВ - Затраты'!N89*B91</f>
        <v>0</v>
      </c>
      <c r="F91" s="191">
        <f>'3b - АЗВ - Выгоды'!L89*B91</f>
        <v>0</v>
      </c>
      <c r="G91" s="305">
        <f>'3b - АЗВ - Выгоды'!M89*B91</f>
        <v>0</v>
      </c>
      <c r="H91" s="305">
        <f>'3b - АЗВ - Выгоды'!N89*B91</f>
        <v>0</v>
      </c>
      <c r="I91" s="191">
        <f>'3b - АЗВ - Выгоды'!L89-'3b- АЗВ - Затраты'!M89</f>
        <v>0</v>
      </c>
      <c r="J91" s="305">
        <f>'3b - АЗВ - Выгоды'!M89-'3b- АЗВ - Затраты'!L89</f>
        <v>0</v>
      </c>
      <c r="K91" s="305">
        <f>'3b - АЗВ - Выгоды'!N89-'3b- АЗВ - Затраты'!N89</f>
        <v>0</v>
      </c>
      <c r="L91" s="191">
        <f t="shared" ref="L91:L99" si="31">L90+I91</f>
        <v>0</v>
      </c>
      <c r="M91" s="305">
        <f t="shared" ref="M91:M99" si="32">M90+J91</f>
        <v>0</v>
      </c>
      <c r="N91" s="305">
        <f t="shared" ref="N91:N99" si="33">N90+K91</f>
        <v>0</v>
      </c>
      <c r="O91" s="164"/>
      <c r="P91" s="164"/>
      <c r="Q91" s="164"/>
      <c r="R91" s="164"/>
      <c r="S91" s="164"/>
    </row>
    <row r="92" spans="1:19" ht="19.899999999999999" customHeight="1" thickBot="1">
      <c r="A92" s="178">
        <v>3</v>
      </c>
      <c r="B92" s="190">
        <f t="shared" ref="B92:B99" si="34">B91/(1+$C$3)</f>
        <v>0.9151416593531595</v>
      </c>
      <c r="C92" s="191">
        <f>'3b- АЗВ - Затраты'!L90*B92</f>
        <v>0</v>
      </c>
      <c r="D92" s="305">
        <f>'3b- АЗВ - Затраты'!M90*B92</f>
        <v>0</v>
      </c>
      <c r="E92" s="305">
        <f>'3b- АЗВ - Затраты'!N90*B92</f>
        <v>0</v>
      </c>
      <c r="F92" s="191">
        <f>'3b - АЗВ - Выгоды'!L90*B92</f>
        <v>0</v>
      </c>
      <c r="G92" s="305">
        <f>'3b - АЗВ - Выгоды'!M90*B92</f>
        <v>0</v>
      </c>
      <c r="H92" s="305">
        <f>'3b - АЗВ - Выгоды'!N90*B92</f>
        <v>0</v>
      </c>
      <c r="I92" s="191">
        <f>'3b - АЗВ - Выгоды'!L90-'3b- АЗВ - Затраты'!M90</f>
        <v>0</v>
      </c>
      <c r="J92" s="305">
        <f>'3b - АЗВ - Выгоды'!M90-'3b- АЗВ - Затраты'!L90</f>
        <v>0</v>
      </c>
      <c r="K92" s="305">
        <f>'3b - АЗВ - Выгоды'!N90-'3b- АЗВ - Затраты'!N90</f>
        <v>0</v>
      </c>
      <c r="L92" s="191">
        <f t="shared" si="31"/>
        <v>0</v>
      </c>
      <c r="M92" s="305">
        <f t="shared" si="32"/>
        <v>0</v>
      </c>
      <c r="N92" s="305">
        <f t="shared" si="33"/>
        <v>0</v>
      </c>
      <c r="O92" s="164"/>
      <c r="P92" s="164"/>
      <c r="Q92" s="164"/>
      <c r="R92" s="164"/>
      <c r="S92" s="164"/>
    </row>
    <row r="93" spans="1:19" ht="19.899999999999999" customHeight="1" thickBot="1">
      <c r="A93" s="178">
        <v>4</v>
      </c>
      <c r="B93" s="190">
        <f t="shared" si="34"/>
        <v>0.88848704791568878</v>
      </c>
      <c r="C93" s="191">
        <f>'3b- АЗВ - Затраты'!L91*B93</f>
        <v>0</v>
      </c>
      <c r="D93" s="305">
        <f>'3b- АЗВ - Затраты'!M91*B93</f>
        <v>0</v>
      </c>
      <c r="E93" s="305">
        <f>'3b- АЗВ - Затраты'!N91*B93</f>
        <v>0</v>
      </c>
      <c r="F93" s="191">
        <f>'3b - АЗВ - Выгоды'!L91*B93</f>
        <v>0</v>
      </c>
      <c r="G93" s="305">
        <f>'3b - АЗВ - Выгоды'!M91*B93</f>
        <v>0</v>
      </c>
      <c r="H93" s="305">
        <f>'3b - АЗВ - Выгоды'!N91*B93</f>
        <v>0</v>
      </c>
      <c r="I93" s="191">
        <f>'3b - АЗВ - Выгоды'!L91-'3b- АЗВ - Затраты'!M91</f>
        <v>0</v>
      </c>
      <c r="J93" s="305">
        <f>'3b - АЗВ - Выгоды'!M91-'3b- АЗВ - Затраты'!L91</f>
        <v>0</v>
      </c>
      <c r="K93" s="305">
        <f>'3b - АЗВ - Выгоды'!N91-'3b- АЗВ - Затраты'!N91</f>
        <v>0</v>
      </c>
      <c r="L93" s="191">
        <f t="shared" si="31"/>
        <v>0</v>
      </c>
      <c r="M93" s="305">
        <f t="shared" si="32"/>
        <v>0</v>
      </c>
      <c r="N93" s="305">
        <f t="shared" si="33"/>
        <v>0</v>
      </c>
      <c r="O93" s="164"/>
      <c r="P93" s="164"/>
      <c r="Q93" s="164"/>
      <c r="R93" s="164"/>
      <c r="S93" s="164"/>
    </row>
    <row r="94" spans="1:19" ht="19.899999999999999" customHeight="1" thickBot="1">
      <c r="A94" s="178">
        <v>5</v>
      </c>
      <c r="B94" s="190">
        <f t="shared" si="34"/>
        <v>0.86260878438416388</v>
      </c>
      <c r="C94" s="191">
        <f>'3b- АЗВ - Затраты'!L92*B94</f>
        <v>0</v>
      </c>
      <c r="D94" s="305">
        <f>'3b- АЗВ - Затраты'!M92*B94</f>
        <v>0</v>
      </c>
      <c r="E94" s="305">
        <f>'3b- АЗВ - Затраты'!N92*B94</f>
        <v>0</v>
      </c>
      <c r="F94" s="191">
        <f>'3b - АЗВ - Выгоды'!L92*B94</f>
        <v>0</v>
      </c>
      <c r="G94" s="305">
        <f>'3b - АЗВ - Выгоды'!M92*B94</f>
        <v>0</v>
      </c>
      <c r="H94" s="305">
        <f>'3b - АЗВ - Выгоды'!N92*B94</f>
        <v>0</v>
      </c>
      <c r="I94" s="191">
        <f>'3b - АЗВ - Выгоды'!L92-'3b- АЗВ - Затраты'!M92</f>
        <v>0</v>
      </c>
      <c r="J94" s="305">
        <f>'3b - АЗВ - Выгоды'!M92-'3b- АЗВ - Затраты'!L92</f>
        <v>0</v>
      </c>
      <c r="K94" s="305">
        <f>'3b - АЗВ - Выгоды'!N92-'3b- АЗВ - Затраты'!N92</f>
        <v>0</v>
      </c>
      <c r="L94" s="191">
        <f t="shared" si="31"/>
        <v>0</v>
      </c>
      <c r="M94" s="305">
        <f t="shared" si="32"/>
        <v>0</v>
      </c>
      <c r="N94" s="305">
        <f t="shared" si="33"/>
        <v>0</v>
      </c>
      <c r="O94" s="164"/>
      <c r="P94" s="161"/>
      <c r="Q94" s="161"/>
      <c r="R94" s="161"/>
      <c r="S94" s="161"/>
    </row>
    <row r="95" spans="1:19" ht="19.899999999999999" customHeight="1" thickBot="1">
      <c r="A95" s="178">
        <v>6</v>
      </c>
      <c r="B95" s="190">
        <f t="shared" si="34"/>
        <v>0.83748425668365423</v>
      </c>
      <c r="C95" s="191">
        <f>'3b- АЗВ - Затраты'!L93*B95</f>
        <v>0</v>
      </c>
      <c r="D95" s="305">
        <f>'3b- АЗВ - Затраты'!M93*B95</f>
        <v>0</v>
      </c>
      <c r="E95" s="305">
        <f>'3b- АЗВ - Затраты'!N93*B95</f>
        <v>0</v>
      </c>
      <c r="F95" s="191">
        <f>'3b - АЗВ - Выгоды'!L93*B95</f>
        <v>0</v>
      </c>
      <c r="G95" s="305">
        <f>'3b - АЗВ - Выгоды'!M93*B95</f>
        <v>0</v>
      </c>
      <c r="H95" s="305">
        <f>'3b - АЗВ - Выгоды'!N93*B95</f>
        <v>0</v>
      </c>
      <c r="I95" s="191">
        <f>'3b - АЗВ - Выгоды'!L93-'3b- АЗВ - Затраты'!M93</f>
        <v>0</v>
      </c>
      <c r="J95" s="305">
        <f>'3b - АЗВ - Выгоды'!M93-'3b- АЗВ - Затраты'!L93</f>
        <v>0</v>
      </c>
      <c r="K95" s="305">
        <f>'3b - АЗВ - Выгоды'!N93-'3b- АЗВ - Затраты'!N93</f>
        <v>0</v>
      </c>
      <c r="L95" s="191">
        <f t="shared" si="31"/>
        <v>0</v>
      </c>
      <c r="M95" s="305">
        <f t="shared" si="32"/>
        <v>0</v>
      </c>
      <c r="N95" s="305">
        <f t="shared" si="33"/>
        <v>0</v>
      </c>
      <c r="O95" s="177"/>
      <c r="P95" s="354"/>
      <c r="Q95" s="355" t="s">
        <v>167</v>
      </c>
      <c r="R95" s="356" t="s">
        <v>168</v>
      </c>
      <c r="S95" s="357" t="s">
        <v>169</v>
      </c>
    </row>
    <row r="96" spans="1:19" ht="19.899999999999999" customHeight="1" thickBot="1">
      <c r="A96" s="178">
        <v>7</v>
      </c>
      <c r="B96" s="190">
        <f t="shared" si="34"/>
        <v>0.81309151134335356</v>
      </c>
      <c r="C96" s="191">
        <f>'3b- АЗВ - Затраты'!L94*B96</f>
        <v>0</v>
      </c>
      <c r="D96" s="305">
        <f>'3b- АЗВ - Затраты'!M94*B96</f>
        <v>0</v>
      </c>
      <c r="E96" s="305">
        <f>'3b- АЗВ - Затраты'!N94*B96</f>
        <v>0</v>
      </c>
      <c r="F96" s="191">
        <f>'3b - АЗВ - Выгоды'!L94*B96</f>
        <v>0</v>
      </c>
      <c r="G96" s="305">
        <f>'3b - АЗВ - Выгоды'!M94*B96</f>
        <v>0</v>
      </c>
      <c r="H96" s="305">
        <f>'3b - АЗВ - Выгоды'!N94*B96</f>
        <v>0</v>
      </c>
      <c r="I96" s="191">
        <f>'3b - АЗВ - Выгоды'!L94-'3b- АЗВ - Затраты'!M94</f>
        <v>0</v>
      </c>
      <c r="J96" s="305">
        <f>'3b - АЗВ - Выгоды'!M94-'3b- АЗВ - Затраты'!L94</f>
        <v>0</v>
      </c>
      <c r="K96" s="305">
        <f>'3b - АЗВ - Выгоды'!N94-'3b- АЗВ - Затраты'!N94</f>
        <v>0</v>
      </c>
      <c r="L96" s="191">
        <f t="shared" si="31"/>
        <v>0</v>
      </c>
      <c r="M96" s="305">
        <f t="shared" si="32"/>
        <v>0</v>
      </c>
      <c r="N96" s="305">
        <f t="shared" si="33"/>
        <v>0</v>
      </c>
      <c r="O96" s="177"/>
      <c r="P96" s="358" t="s">
        <v>214</v>
      </c>
      <c r="Q96" s="352">
        <f>F100-D100</f>
        <v>0</v>
      </c>
      <c r="R96" s="353">
        <f>G100-C100</f>
        <v>0</v>
      </c>
      <c r="S96" s="359">
        <f>H100-E100</f>
        <v>0</v>
      </c>
    </row>
    <row r="97" spans="1:21" ht="19.899999999999999" customHeight="1" thickBot="1">
      <c r="A97" s="178">
        <v>8</v>
      </c>
      <c r="B97" s="190">
        <f t="shared" si="34"/>
        <v>0.7894092343139355</v>
      </c>
      <c r="C97" s="191">
        <f>'3b- АЗВ - Затраты'!L95*B97</f>
        <v>0</v>
      </c>
      <c r="D97" s="305">
        <f>'3b- АЗВ - Затраты'!M95*B97</f>
        <v>0</v>
      </c>
      <c r="E97" s="305">
        <f>'3b- АЗВ - Затраты'!N95*B97</f>
        <v>0</v>
      </c>
      <c r="F97" s="191">
        <f>'3b - АЗВ - Выгоды'!L95*B97</f>
        <v>0</v>
      </c>
      <c r="G97" s="305">
        <f>'3b - АЗВ - Выгоды'!M95*B97</f>
        <v>0</v>
      </c>
      <c r="H97" s="305">
        <f>'3b - АЗВ - Выгоды'!N95*B97</f>
        <v>0</v>
      </c>
      <c r="I97" s="191">
        <f>'3b - АЗВ - Выгоды'!L95-'3b- АЗВ - Затраты'!M95</f>
        <v>0</v>
      </c>
      <c r="J97" s="305">
        <f>'3b - АЗВ - Выгоды'!M95-'3b- АЗВ - Затраты'!L95</f>
        <v>0</v>
      </c>
      <c r="K97" s="305">
        <f>'3b - АЗВ - Выгоды'!N95-'3b- АЗВ - Затраты'!N95</f>
        <v>0</v>
      </c>
      <c r="L97" s="191">
        <f t="shared" si="31"/>
        <v>0</v>
      </c>
      <c r="M97" s="305">
        <f t="shared" si="32"/>
        <v>0</v>
      </c>
      <c r="N97" s="305">
        <f t="shared" si="33"/>
        <v>0</v>
      </c>
      <c r="O97" s="177"/>
      <c r="P97" s="358" t="s">
        <v>215</v>
      </c>
      <c r="Q97" s="370" t="e">
        <f>D100/F100</f>
        <v>#DIV/0!</v>
      </c>
      <c r="R97" s="371" t="e">
        <f>C100/G100</f>
        <v>#DIV/0!</v>
      </c>
      <c r="S97" s="372" t="e">
        <f>E100/H100</f>
        <v>#DIV/0!</v>
      </c>
    </row>
    <row r="98" spans="1:21" ht="19.899999999999999" customHeight="1" thickBot="1">
      <c r="A98" s="178">
        <v>9</v>
      </c>
      <c r="B98" s="190">
        <f t="shared" si="34"/>
        <v>0.76641673234362673</v>
      </c>
      <c r="C98" s="191">
        <f>'3b- АЗВ - Затраты'!L96*B98</f>
        <v>0</v>
      </c>
      <c r="D98" s="305">
        <f>'3b- АЗВ - Затраты'!M96*B98</f>
        <v>0</v>
      </c>
      <c r="E98" s="305">
        <f>'3b- АЗВ - Затраты'!N96*B98</f>
        <v>0</v>
      </c>
      <c r="F98" s="191">
        <f>'3b - АЗВ - Выгоды'!L96*B98</f>
        <v>0</v>
      </c>
      <c r="G98" s="305">
        <f>'3b - АЗВ - Выгоды'!M96*B98</f>
        <v>0</v>
      </c>
      <c r="H98" s="305">
        <f>'3b - АЗВ - Выгоды'!N96*B98</f>
        <v>0</v>
      </c>
      <c r="I98" s="191">
        <f>'3b - АЗВ - Выгоды'!L96-'3b- АЗВ - Затраты'!M96</f>
        <v>0</v>
      </c>
      <c r="J98" s="305">
        <f>'3b - АЗВ - Выгоды'!M96-'3b- АЗВ - Затраты'!L96</f>
        <v>0</v>
      </c>
      <c r="K98" s="305">
        <f>'3b - АЗВ - Выгоды'!N96-'3b- АЗВ - Затраты'!N96</f>
        <v>0</v>
      </c>
      <c r="L98" s="191">
        <f t="shared" si="31"/>
        <v>0</v>
      </c>
      <c r="M98" s="305">
        <f t="shared" si="32"/>
        <v>0</v>
      </c>
      <c r="N98" s="305">
        <f t="shared" si="33"/>
        <v>0</v>
      </c>
      <c r="O98" s="177"/>
      <c r="P98" s="358" t="s">
        <v>216</v>
      </c>
      <c r="Q98" s="364" t="e">
        <f>IRR(I89:I99)</f>
        <v>#NUM!</v>
      </c>
      <c r="R98" s="365" t="e">
        <f t="shared" ref="R98" si="35">IRR(J89:J99)</f>
        <v>#NUM!</v>
      </c>
      <c r="S98" s="366" t="e">
        <f t="shared" ref="S98" si="36">IRR(K89:K99)</f>
        <v>#NUM!</v>
      </c>
      <c r="U98" s="162" t="s">
        <v>219</v>
      </c>
    </row>
    <row r="99" spans="1:21" ht="19.899999999999999" customHeight="1" thickBot="1">
      <c r="A99" s="178">
        <v>10</v>
      </c>
      <c r="B99" s="190">
        <f t="shared" si="34"/>
        <v>0.74409391489672494</v>
      </c>
      <c r="C99" s="191">
        <f>'3b- АЗВ - Затраты'!L97*B99</f>
        <v>0</v>
      </c>
      <c r="D99" s="305">
        <f>'3b- АЗВ - Затраты'!M97*B99</f>
        <v>0</v>
      </c>
      <c r="E99" s="305">
        <f>'3b- АЗВ - Затраты'!N97*B99</f>
        <v>0</v>
      </c>
      <c r="F99" s="191">
        <f>'3b - АЗВ - Выгоды'!L97*B99</f>
        <v>0</v>
      </c>
      <c r="G99" s="305">
        <f>'3b - АЗВ - Выгоды'!M97*B99</f>
        <v>0</v>
      </c>
      <c r="H99" s="305">
        <f>'3b - АЗВ - Выгоды'!N97*B99</f>
        <v>0</v>
      </c>
      <c r="I99" s="191">
        <f>'3b - АЗВ - Выгоды'!L97-'3b- АЗВ - Затраты'!M97</f>
        <v>0</v>
      </c>
      <c r="J99" s="305">
        <f>'3b - АЗВ - Выгоды'!M97-'3b- АЗВ - Затраты'!L97</f>
        <v>0</v>
      </c>
      <c r="K99" s="305">
        <f>'3b - АЗВ - Выгоды'!N97-'3b- АЗВ - Затраты'!N97</f>
        <v>0</v>
      </c>
      <c r="L99" s="191">
        <f t="shared" si="31"/>
        <v>0</v>
      </c>
      <c r="M99" s="305">
        <f t="shared" si="32"/>
        <v>0</v>
      </c>
      <c r="N99" s="305">
        <f t="shared" si="33"/>
        <v>0</v>
      </c>
      <c r="O99" s="177"/>
      <c r="P99" s="358" t="s">
        <v>217</v>
      </c>
      <c r="Q99" s="367" t="e">
        <f>(F100-D100)/D100</f>
        <v>#DIV/0!</v>
      </c>
      <c r="R99" s="368" t="e">
        <f>(G100-C100)/C100</f>
        <v>#DIV/0!</v>
      </c>
      <c r="S99" s="369" t="e">
        <f>(H100-E100)/E100</f>
        <v>#DIV/0!</v>
      </c>
    </row>
    <row r="100" spans="1:21" ht="19.899999999999999" customHeight="1" thickBot="1">
      <c r="A100" s="461" t="s">
        <v>213</v>
      </c>
      <c r="B100" s="461"/>
      <c r="C100" s="306">
        <f>SUM(C89:C99)</f>
        <v>0</v>
      </c>
      <c r="D100" s="306">
        <f>SUM(D89:D99)</f>
        <v>0</v>
      </c>
      <c r="E100" s="306">
        <f>SUM(E89:E99)</f>
        <v>0</v>
      </c>
      <c r="F100" s="306">
        <f t="shared" ref="F100:H100" si="37">SUM(F89:F99)</f>
        <v>0</v>
      </c>
      <c r="G100" s="306">
        <f t="shared" si="37"/>
        <v>0</v>
      </c>
      <c r="H100" s="306">
        <f t="shared" si="37"/>
        <v>0</v>
      </c>
      <c r="I100" s="306">
        <f t="shared" ref="I100:K100" si="38">SUM(I89:I99)</f>
        <v>0</v>
      </c>
      <c r="J100" s="306">
        <f t="shared" si="38"/>
        <v>0</v>
      </c>
      <c r="K100" s="306">
        <f t="shared" si="38"/>
        <v>0</v>
      </c>
      <c r="L100" s="306">
        <f>COUNTIF(L90:L99,"&lt;0")+1</f>
        <v>1</v>
      </c>
      <c r="M100" s="306">
        <f t="shared" ref="M100:N100" si="39">COUNTIF(M90:M99,"&lt;0")+1</f>
        <v>1</v>
      </c>
      <c r="N100" s="306">
        <f t="shared" si="39"/>
        <v>1</v>
      </c>
      <c r="O100" s="177"/>
      <c r="P100" s="360" t="s">
        <v>218</v>
      </c>
      <c r="Q100" s="361">
        <f>IF(L100&lt;11,L100,"&gt;10 years")</f>
        <v>1</v>
      </c>
      <c r="R100" s="362">
        <f>IF(M100&lt;11,M100,"&gt;10 years")</f>
        <v>1</v>
      </c>
      <c r="S100" s="363">
        <f>IF(N100&lt;11,N100,"&gt;10 years")</f>
        <v>1</v>
      </c>
      <c r="U100" s="162" t="s">
        <v>219</v>
      </c>
    </row>
    <row r="101" spans="1:21" ht="19.899999999999999" customHeight="1"/>
    <row r="102" spans="1:21" ht="19.899999999999999" customHeight="1"/>
    <row r="103" spans="1:21" ht="19.899999999999999" customHeight="1"/>
    <row r="104" spans="1:21" ht="19.899999999999999" customHeight="1"/>
    <row r="105" spans="1:21" ht="19.899999999999999" customHeight="1"/>
    <row r="106" spans="1:21" ht="19.899999999999999" customHeight="1"/>
    <row r="107" spans="1:21" ht="19.899999999999999" customHeight="1"/>
    <row r="108" spans="1:21" ht="19.899999999999999" customHeight="1"/>
    <row r="109" spans="1:21" ht="19.899999999999999" customHeight="1"/>
    <row r="110" spans="1:21" ht="19.899999999999999" customHeight="1"/>
    <row r="111" spans="1:21" ht="19.899999999999999" customHeight="1"/>
    <row r="112" spans="1:21"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sheetData>
  <mergeCells count="60">
    <mergeCell ref="C61:E61"/>
    <mergeCell ref="F61:H61"/>
    <mergeCell ref="I61:K61"/>
    <mergeCell ref="L61:N61"/>
    <mergeCell ref="A62:A64"/>
    <mergeCell ref="B62:B64"/>
    <mergeCell ref="C62:E63"/>
    <mergeCell ref="F62:H63"/>
    <mergeCell ref="I62:K63"/>
    <mergeCell ref="L62:N63"/>
    <mergeCell ref="L38:N39"/>
    <mergeCell ref="F37:H37"/>
    <mergeCell ref="A59:B59"/>
    <mergeCell ref="C59:D59"/>
    <mergeCell ref="A60:B60"/>
    <mergeCell ref="C60:D60"/>
    <mergeCell ref="A38:A40"/>
    <mergeCell ref="B38:B40"/>
    <mergeCell ref="C38:E39"/>
    <mergeCell ref="F38:H39"/>
    <mergeCell ref="I38:K39"/>
    <mergeCell ref="I13:K13"/>
    <mergeCell ref="I14:K15"/>
    <mergeCell ref="I37:K37"/>
    <mergeCell ref="L13:N13"/>
    <mergeCell ref="L14:N15"/>
    <mergeCell ref="L37:N37"/>
    <mergeCell ref="A2:B2"/>
    <mergeCell ref="C2:D2"/>
    <mergeCell ref="A3:B3"/>
    <mergeCell ref="C3:D3"/>
    <mergeCell ref="A11:B11"/>
    <mergeCell ref="C11:D11"/>
    <mergeCell ref="F14:H15"/>
    <mergeCell ref="A12:B12"/>
    <mergeCell ref="C12:D12"/>
    <mergeCell ref="C13:E13"/>
    <mergeCell ref="F13:H13"/>
    <mergeCell ref="A14:A16"/>
    <mergeCell ref="B14:B16"/>
    <mergeCell ref="C14:E15"/>
    <mergeCell ref="A35:B35"/>
    <mergeCell ref="C35:D35"/>
    <mergeCell ref="A36:B36"/>
    <mergeCell ref="C36:D36"/>
    <mergeCell ref="C37:E37"/>
    <mergeCell ref="A83:B83"/>
    <mergeCell ref="C83:D83"/>
    <mergeCell ref="A84:B84"/>
    <mergeCell ref="C84:D84"/>
    <mergeCell ref="C85:E85"/>
    <mergeCell ref="F85:H85"/>
    <mergeCell ref="I85:K85"/>
    <mergeCell ref="L85:N85"/>
    <mergeCell ref="A86:A88"/>
    <mergeCell ref="B86:B88"/>
    <mergeCell ref="C86:E87"/>
    <mergeCell ref="F86:H87"/>
    <mergeCell ref="I86:K87"/>
    <mergeCell ref="L86:N87"/>
  </mergeCells>
  <pageMargins left="0.7" right="0.7" top="0.78740157499999996" bottom="0.78740157499999996" header="0.3" footer="0.3"/>
  <pageSetup paperSize="9" scale="60" orientation="landscape" verticalDpi="300" r:id="rId1"/>
  <headerFooter alignWithMargins="0"/>
  <rowBreaks count="3" manualBreakCount="3">
    <brk id="34" max="18" man="1"/>
    <brk id="58" max="18" man="1"/>
    <brk id="82" max="18"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8">
    <tabColor rgb="FFD60093"/>
    <pageSetUpPr fitToPage="1"/>
  </sheetPr>
  <dimension ref="A1:K24"/>
  <sheetViews>
    <sheetView zoomScale="90" zoomScaleNormal="90" zoomScaleSheetLayoutView="70" zoomScalePageLayoutView="55" workbookViewId="0">
      <pane ySplit="1" topLeftCell="A15" activePane="bottomLeft" state="frozen"/>
      <selection pane="bottomLeft" activeCell="G28" sqref="G28"/>
    </sheetView>
  </sheetViews>
  <sheetFormatPr baseColWidth="10" defaultColWidth="13" defaultRowHeight="14.25"/>
  <cols>
    <col min="1" max="1" width="5.7109375" style="66" customWidth="1"/>
    <col min="2" max="2" width="15.42578125" style="66" customWidth="1"/>
    <col min="3" max="3" width="5" style="66" bestFit="1" customWidth="1"/>
    <col min="4" max="4" width="17.7109375" style="66" customWidth="1"/>
    <col min="5" max="5" width="30.7109375" style="66" customWidth="1"/>
    <col min="6" max="6" width="29.7109375" style="66" customWidth="1"/>
    <col min="7" max="7" width="27.42578125" style="66" customWidth="1"/>
    <col min="8" max="9" width="27" style="66" customWidth="1"/>
    <col min="10" max="10" width="15" style="66" customWidth="1"/>
    <col min="11" max="11" width="0.7109375" style="66" customWidth="1"/>
    <col min="12" max="12" width="11" style="66" customWidth="1"/>
    <col min="13" max="16384" width="13" style="66"/>
  </cols>
  <sheetData>
    <row r="1" spans="1:11" ht="20.25" customHeight="1">
      <c r="A1" s="150" t="s">
        <v>220</v>
      </c>
      <c r="B1" s="138"/>
      <c r="C1" s="138"/>
      <c r="D1" s="138"/>
      <c r="E1" s="140"/>
      <c r="F1" s="140"/>
      <c r="G1" s="140"/>
    </row>
    <row r="2" spans="1:11" ht="30" customHeight="1">
      <c r="A2" s="627" t="s">
        <v>228</v>
      </c>
      <c r="B2" s="627"/>
      <c r="C2" s="627"/>
      <c r="D2" s="627"/>
      <c r="E2" s="627"/>
      <c r="F2" s="627"/>
      <c r="G2" s="627"/>
      <c r="H2" s="627"/>
      <c r="I2" s="627"/>
      <c r="J2" s="627"/>
    </row>
    <row r="3" spans="1:11" ht="75">
      <c r="A3" s="281" t="s">
        <v>0</v>
      </c>
      <c r="B3" s="291" t="s">
        <v>221</v>
      </c>
      <c r="C3" s="291" t="s">
        <v>109</v>
      </c>
      <c r="D3" s="291" t="s">
        <v>222</v>
      </c>
      <c r="E3" s="291" t="s">
        <v>223</v>
      </c>
      <c r="F3" s="291" t="s">
        <v>224</v>
      </c>
      <c r="G3" s="291" t="s">
        <v>225</v>
      </c>
      <c r="H3" s="291" t="s">
        <v>226</v>
      </c>
      <c r="I3" s="291" t="s">
        <v>227</v>
      </c>
      <c r="J3" s="292" t="s">
        <v>99</v>
      </c>
      <c r="K3" s="141"/>
    </row>
    <row r="4" spans="1:11" ht="42.4" customHeight="1">
      <c r="A4" s="142">
        <v>1</v>
      </c>
      <c r="B4" s="445"/>
      <c r="C4" s="443"/>
      <c r="D4" s="444"/>
      <c r="E4" s="443"/>
      <c r="F4" s="443"/>
      <c r="G4" s="443"/>
      <c r="H4" s="443"/>
      <c r="I4" s="143"/>
      <c r="J4" s="143"/>
      <c r="K4" s="141"/>
    </row>
    <row r="5" spans="1:11" ht="42.4" customHeight="1">
      <c r="A5" s="142">
        <v>2</v>
      </c>
      <c r="B5" s="251"/>
      <c r="C5" s="143"/>
      <c r="D5" s="250"/>
      <c r="E5" s="143"/>
      <c r="F5" s="143"/>
      <c r="G5" s="143"/>
      <c r="H5" s="143"/>
      <c r="I5" s="143"/>
      <c r="J5" s="143"/>
      <c r="K5" s="141"/>
    </row>
    <row r="6" spans="1:11" ht="42.4" customHeight="1">
      <c r="A6" s="142">
        <v>3</v>
      </c>
      <c r="B6" s="57"/>
      <c r="C6" s="143"/>
      <c r="D6" s="143"/>
      <c r="E6" s="143"/>
      <c r="F6" s="143"/>
      <c r="G6" s="143"/>
      <c r="H6" s="143"/>
      <c r="I6" s="143"/>
      <c r="J6" s="143"/>
      <c r="K6" s="141"/>
    </row>
    <row r="7" spans="1:11" ht="42.4" customHeight="1">
      <c r="A7" s="142"/>
      <c r="B7" s="143"/>
      <c r="C7" s="143"/>
      <c r="D7" s="143"/>
      <c r="E7" s="143"/>
      <c r="F7" s="143"/>
      <c r="G7" s="143"/>
      <c r="H7" s="143"/>
      <c r="I7" s="143"/>
      <c r="J7" s="143"/>
      <c r="K7" s="141"/>
    </row>
    <row r="8" spans="1:11" ht="4.5" customHeight="1">
      <c r="A8" s="144"/>
      <c r="B8" s="145"/>
      <c r="C8" s="145"/>
      <c r="D8" s="145"/>
      <c r="E8" s="145"/>
      <c r="F8" s="145"/>
      <c r="G8" s="145"/>
      <c r="H8" s="145"/>
      <c r="I8" s="145"/>
      <c r="J8" s="145"/>
      <c r="K8" s="141"/>
    </row>
    <row r="9" spans="1:11" ht="30" customHeight="1">
      <c r="A9" s="146" t="s">
        <v>229</v>
      </c>
    </row>
    <row r="10" spans="1:11" ht="75">
      <c r="A10" s="281" t="s">
        <v>0</v>
      </c>
      <c r="B10" s="291" t="s">
        <v>221</v>
      </c>
      <c r="C10" s="291" t="s">
        <v>109</v>
      </c>
      <c r="D10" s="291" t="s">
        <v>222</v>
      </c>
      <c r="E10" s="291" t="s">
        <v>223</v>
      </c>
      <c r="F10" s="291" t="s">
        <v>224</v>
      </c>
      <c r="G10" s="291" t="s">
        <v>225</v>
      </c>
      <c r="H10" s="291" t="s">
        <v>226</v>
      </c>
      <c r="I10" s="291" t="s">
        <v>227</v>
      </c>
      <c r="J10" s="292" t="s">
        <v>99</v>
      </c>
      <c r="K10" s="141"/>
    </row>
    <row r="11" spans="1:11" ht="42.4" customHeight="1">
      <c r="A11" s="142">
        <v>1</v>
      </c>
      <c r="B11" s="447"/>
      <c r="C11" s="446"/>
      <c r="D11" s="446"/>
      <c r="E11" s="446"/>
      <c r="F11" s="446"/>
      <c r="G11" s="446"/>
      <c r="H11" s="446"/>
      <c r="I11" s="143"/>
      <c r="J11" s="143"/>
      <c r="K11" s="141"/>
    </row>
    <row r="12" spans="1:11" ht="42.4" customHeight="1">
      <c r="A12" s="142">
        <v>2</v>
      </c>
      <c r="B12" s="450"/>
      <c r="C12" s="446"/>
      <c r="D12" s="448"/>
      <c r="E12" s="449"/>
      <c r="F12" s="446"/>
      <c r="G12" s="446"/>
      <c r="H12" s="446"/>
      <c r="I12" s="143"/>
      <c r="J12" s="143"/>
      <c r="K12" s="141"/>
    </row>
    <row r="13" spans="1:11" ht="42.4" customHeight="1">
      <c r="A13" s="142">
        <v>3</v>
      </c>
      <c r="B13" s="143"/>
      <c r="C13" s="143"/>
      <c r="D13" s="143"/>
      <c r="E13" s="143"/>
      <c r="F13" s="143"/>
      <c r="G13" s="143"/>
      <c r="H13" s="143"/>
      <c r="I13" s="143"/>
      <c r="J13" s="143"/>
      <c r="K13" s="141"/>
    </row>
    <row r="14" spans="1:11" ht="42.4" customHeight="1">
      <c r="A14" s="142"/>
      <c r="B14" s="143"/>
      <c r="C14" s="143"/>
      <c r="D14" s="143"/>
      <c r="E14" s="143"/>
      <c r="F14" s="143"/>
      <c r="G14" s="143"/>
      <c r="H14" s="143"/>
      <c r="I14" s="143"/>
      <c r="J14" s="143"/>
      <c r="K14" s="141"/>
    </row>
    <row r="15" spans="1:11" ht="4.5" customHeight="1">
      <c r="A15" s="144"/>
      <c r="B15" s="145"/>
      <c r="C15" s="145"/>
      <c r="D15" s="145"/>
      <c r="E15" s="145"/>
      <c r="F15" s="145"/>
      <c r="G15" s="145"/>
      <c r="H15" s="145"/>
      <c r="I15" s="145"/>
      <c r="J15" s="145"/>
      <c r="K15" s="141"/>
    </row>
    <row r="16" spans="1:11" s="147" customFormat="1" ht="30" customHeight="1">
      <c r="A16" s="146" t="s">
        <v>230</v>
      </c>
    </row>
    <row r="17" spans="1:11" ht="75">
      <c r="A17" s="281" t="s">
        <v>0</v>
      </c>
      <c r="B17" s="291" t="s">
        <v>221</v>
      </c>
      <c r="C17" s="291" t="s">
        <v>109</v>
      </c>
      <c r="D17" s="291" t="s">
        <v>222</v>
      </c>
      <c r="E17" s="291" t="s">
        <v>223</v>
      </c>
      <c r="F17" s="291" t="s">
        <v>224</v>
      </c>
      <c r="G17" s="291" t="s">
        <v>225</v>
      </c>
      <c r="H17" s="291" t="s">
        <v>226</v>
      </c>
      <c r="I17" s="291" t="s">
        <v>227</v>
      </c>
      <c r="J17" s="292" t="s">
        <v>99</v>
      </c>
      <c r="K17" s="141"/>
    </row>
    <row r="18" spans="1:11" ht="42.4" customHeight="1">
      <c r="A18" s="148">
        <v>1</v>
      </c>
      <c r="B18" s="453"/>
      <c r="C18" s="451"/>
      <c r="D18" s="452"/>
      <c r="E18" s="451"/>
      <c r="F18" s="451"/>
      <c r="G18" s="451"/>
      <c r="H18" s="451"/>
      <c r="I18" s="149"/>
      <c r="J18" s="149"/>
      <c r="K18" s="141"/>
    </row>
    <row r="19" spans="1:11" ht="42.4" customHeight="1">
      <c r="A19" s="142">
        <v>2</v>
      </c>
      <c r="B19" s="143"/>
      <c r="C19" s="143"/>
      <c r="D19" s="143"/>
      <c r="E19" s="143"/>
      <c r="F19" s="143"/>
      <c r="G19" s="143"/>
      <c r="H19" s="143"/>
      <c r="I19" s="143"/>
      <c r="J19" s="143"/>
      <c r="K19" s="141"/>
    </row>
    <row r="20" spans="1:11" ht="42.4" customHeight="1">
      <c r="A20" s="142">
        <v>3</v>
      </c>
      <c r="B20" s="143"/>
      <c r="C20" s="143"/>
      <c r="D20" s="143"/>
      <c r="E20" s="143"/>
      <c r="F20" s="143"/>
      <c r="G20" s="143"/>
      <c r="H20" s="143"/>
      <c r="I20" s="143"/>
      <c r="J20" s="143"/>
      <c r="K20" s="141"/>
    </row>
    <row r="21" spans="1:11" ht="42.4" customHeight="1">
      <c r="A21" s="142"/>
      <c r="B21" s="143"/>
      <c r="C21" s="143"/>
      <c r="D21" s="143"/>
      <c r="E21" s="143"/>
      <c r="F21" s="143"/>
      <c r="G21" s="143"/>
      <c r="H21" s="143"/>
      <c r="I21" s="143"/>
      <c r="J21" s="143"/>
      <c r="K21" s="141"/>
    </row>
    <row r="22" spans="1:11" ht="4.5" customHeight="1">
      <c r="A22" s="144"/>
      <c r="B22" s="145"/>
      <c r="C22" s="145"/>
      <c r="D22" s="145"/>
      <c r="E22" s="145"/>
      <c r="F22" s="145"/>
      <c r="G22" s="145"/>
      <c r="H22" s="145"/>
      <c r="I22" s="145"/>
      <c r="J22" s="145"/>
      <c r="K22" s="141"/>
    </row>
    <row r="24" spans="1:11">
      <c r="J24" s="81"/>
    </row>
  </sheetData>
  <mergeCells count="1">
    <mergeCell ref="A2:J2"/>
  </mergeCells>
  <phoneticPr fontId="8" type="noConversion"/>
  <printOptions horizontalCentered="1"/>
  <pageMargins left="0.23622047244094491" right="0.15748031496062992" top="0.27559055118110237" bottom="0.31496062992125984" header="0.31496062992125984" footer="0.31496062992125984"/>
  <pageSetup paperSize="9" scale="73" fitToHeight="0" orientation="landscape" r:id="rId1"/>
  <headerFooter alignWithMargins="0">
    <oddHeader>&amp;A</oddHeader>
    <oddFooter>&amp;C&amp;D</oddFooter>
  </headerFooter>
  <colBreaks count="1" manualBreakCount="1">
    <brk id="11"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60093"/>
    <pageSetUpPr fitToPage="1"/>
  </sheetPr>
  <dimension ref="A1:H17"/>
  <sheetViews>
    <sheetView zoomScale="90" zoomScaleNormal="90" zoomScaleSheetLayoutView="80" zoomScalePageLayoutView="70" workbookViewId="0">
      <pane ySplit="1" topLeftCell="A2" activePane="bottomLeft" state="frozen"/>
      <selection pane="bottomLeft" activeCell="E21" sqref="E21"/>
    </sheetView>
  </sheetViews>
  <sheetFormatPr baseColWidth="10" defaultColWidth="11.42578125" defaultRowHeight="14.25"/>
  <cols>
    <col min="1" max="1" width="2.7109375" style="66" customWidth="1"/>
    <col min="2" max="2" width="30.7109375" style="66" customWidth="1"/>
    <col min="3" max="3" width="17.28515625" style="66" customWidth="1"/>
    <col min="4" max="4" width="37.42578125" style="66" bestFit="1" customWidth="1"/>
    <col min="5" max="5" width="34.42578125" style="66" customWidth="1"/>
    <col min="6" max="7" width="30.7109375" style="66" customWidth="1"/>
    <col min="8" max="8" width="0.7109375" style="16" customWidth="1"/>
    <col min="9" max="16384" width="11.42578125" style="16"/>
  </cols>
  <sheetData>
    <row r="1" spans="1:8" ht="21.75" customHeight="1">
      <c r="A1" s="152" t="s">
        <v>18</v>
      </c>
      <c r="B1" s="138"/>
      <c r="D1" s="139"/>
      <c r="E1" s="139"/>
      <c r="F1" s="139"/>
      <c r="G1" s="139"/>
      <c r="H1" s="80"/>
    </row>
    <row r="2" spans="1:8" ht="21.75" customHeight="1">
      <c r="A2" s="153" t="s">
        <v>19</v>
      </c>
      <c r="B2" s="80"/>
      <c r="C2" s="80"/>
      <c r="D2" s="80"/>
      <c r="E2" s="80"/>
      <c r="F2" s="80"/>
      <c r="G2" s="80"/>
      <c r="H2" s="80"/>
    </row>
    <row r="3" spans="1:8" ht="30">
      <c r="A3" s="281" t="s">
        <v>0</v>
      </c>
      <c r="B3" s="276" t="s">
        <v>231</v>
      </c>
      <c r="C3" s="276" t="s">
        <v>232</v>
      </c>
      <c r="D3" s="276" t="s">
        <v>233</v>
      </c>
      <c r="E3" s="276" t="s">
        <v>234</v>
      </c>
      <c r="F3" s="276" t="s">
        <v>235</v>
      </c>
      <c r="G3" s="276" t="s">
        <v>236</v>
      </c>
      <c r="H3" s="55"/>
    </row>
    <row r="4" spans="1:8" ht="42.4" customHeight="1">
      <c r="A4" s="142">
        <v>1</v>
      </c>
      <c r="B4" s="457"/>
      <c r="C4" s="455"/>
      <c r="D4" s="455"/>
      <c r="E4" s="456"/>
      <c r="F4" s="456"/>
      <c r="G4" s="456"/>
      <c r="H4" s="55"/>
    </row>
    <row r="5" spans="1:8" ht="42.4" customHeight="1">
      <c r="A5" s="142">
        <v>2</v>
      </c>
      <c r="B5" s="458"/>
      <c r="C5" s="455"/>
      <c r="D5" s="454"/>
      <c r="E5" s="454"/>
      <c r="F5" s="454"/>
      <c r="G5" s="454"/>
      <c r="H5" s="55"/>
    </row>
    <row r="6" spans="1:8" ht="42.4" customHeight="1">
      <c r="A6" s="142">
        <v>3</v>
      </c>
      <c r="B6" s="457"/>
      <c r="C6" s="455"/>
      <c r="D6" s="455"/>
      <c r="E6" s="456"/>
      <c r="F6" s="456"/>
      <c r="G6" s="456"/>
      <c r="H6" s="55"/>
    </row>
    <row r="7" spans="1:8" ht="42.4" customHeight="1">
      <c r="A7" s="142">
        <v>4</v>
      </c>
      <c r="B7" s="143"/>
      <c r="C7" s="143"/>
      <c r="D7" s="143"/>
      <c r="E7" s="143"/>
      <c r="F7" s="143"/>
      <c r="G7" s="143"/>
      <c r="H7" s="55"/>
    </row>
    <row r="8" spans="1:8" ht="42.4" customHeight="1">
      <c r="A8" s="142">
        <v>5</v>
      </c>
      <c r="B8" s="143"/>
      <c r="C8" s="143"/>
      <c r="D8" s="143"/>
      <c r="E8" s="143"/>
      <c r="F8" s="143"/>
      <c r="G8" s="143"/>
      <c r="H8" s="55"/>
    </row>
    <row r="9" spans="1:8" ht="4.5" customHeight="1">
      <c r="A9" s="144"/>
      <c r="B9" s="145"/>
      <c r="C9" s="145"/>
      <c r="D9" s="145"/>
      <c r="E9" s="145"/>
      <c r="F9" s="145"/>
      <c r="G9" s="145"/>
      <c r="H9" s="55"/>
    </row>
    <row r="10" spans="1:8" ht="21.75" customHeight="1">
      <c r="A10" s="151" t="s">
        <v>20</v>
      </c>
      <c r="H10" s="80"/>
    </row>
    <row r="11" spans="1:8" ht="30">
      <c r="A11" s="281" t="s">
        <v>0</v>
      </c>
      <c r="B11" s="289" t="s">
        <v>231</v>
      </c>
      <c r="C11" s="289" t="s">
        <v>232</v>
      </c>
      <c r="D11" s="289" t="s">
        <v>233</v>
      </c>
      <c r="E11" s="289" t="s">
        <v>234</v>
      </c>
      <c r="F11" s="289" t="s">
        <v>235</v>
      </c>
      <c r="G11" s="289" t="s">
        <v>236</v>
      </c>
      <c r="H11" s="55"/>
    </row>
    <row r="12" spans="1:8" ht="42.4" customHeight="1">
      <c r="A12" s="142">
        <v>1</v>
      </c>
      <c r="B12" s="464"/>
      <c r="C12" s="459"/>
      <c r="D12" s="459"/>
      <c r="E12" s="459"/>
      <c r="F12" s="460"/>
      <c r="G12" s="459"/>
      <c r="H12" s="55"/>
    </row>
    <row r="13" spans="1:8" ht="42.4" customHeight="1">
      <c r="A13" s="142">
        <v>2</v>
      </c>
      <c r="B13" s="143"/>
      <c r="C13" s="143"/>
      <c r="D13" s="143"/>
      <c r="E13" s="143"/>
      <c r="F13" s="143"/>
      <c r="G13" s="143"/>
      <c r="H13" s="55"/>
    </row>
    <row r="14" spans="1:8" ht="42.4" customHeight="1">
      <c r="A14" s="142">
        <v>3</v>
      </c>
      <c r="B14" s="143"/>
      <c r="C14" s="143"/>
      <c r="D14" s="143"/>
      <c r="E14" s="143"/>
      <c r="F14" s="143"/>
      <c r="G14" s="143"/>
      <c r="H14" s="55"/>
    </row>
    <row r="15" spans="1:8" ht="42.4" customHeight="1">
      <c r="A15" s="142">
        <v>4</v>
      </c>
      <c r="B15" s="143"/>
      <c r="C15" s="143"/>
      <c r="D15" s="143"/>
      <c r="E15" s="143"/>
      <c r="F15" s="143"/>
      <c r="G15" s="143"/>
      <c r="H15" s="55"/>
    </row>
    <row r="16" spans="1:8" ht="42.4" customHeight="1">
      <c r="A16" s="142">
        <v>5</v>
      </c>
      <c r="B16" s="143"/>
      <c r="C16" s="143"/>
      <c r="D16" s="143"/>
      <c r="E16" s="143"/>
      <c r="F16" s="143"/>
      <c r="G16" s="143"/>
      <c r="H16" s="55"/>
    </row>
    <row r="17" spans="1:8" ht="4.5" customHeight="1">
      <c r="A17" s="144"/>
      <c r="B17" s="145"/>
      <c r="C17" s="145"/>
      <c r="D17" s="145"/>
      <c r="E17" s="145"/>
      <c r="F17" s="145"/>
      <c r="G17" s="145"/>
      <c r="H17" s="55"/>
    </row>
  </sheetData>
  <pageMargins left="0.70866141732283472" right="0.70866141732283472" top="0.78740157480314965" bottom="0.78740157480314965" header="0.31496062992125984" footer="0.31496062992125984"/>
  <pageSetup paperSize="9" scale="72" fitToHeight="0" orientation="landscape" r:id="rId1"/>
  <headerFooter alignWithMargins="0">
    <oddHeader>&amp;A</oddHeader>
    <oddFooter>&amp;C&amp;D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69"/>
  <sheetViews>
    <sheetView showGridLines="0" zoomScale="80" zoomScaleNormal="80" zoomScaleSheetLayoutView="25" workbookViewId="0">
      <pane xSplit="2" ySplit="3" topLeftCell="C4" activePane="bottomRight" state="frozen"/>
      <selection pane="topRight" activeCell="C1" sqref="C1"/>
      <selection pane="bottomLeft" activeCell="A4" sqref="A4"/>
      <selection pane="bottomRight" activeCell="D3" sqref="D3"/>
    </sheetView>
  </sheetViews>
  <sheetFormatPr baseColWidth="10" defaultColWidth="11.42578125" defaultRowHeight="12.75"/>
  <cols>
    <col min="1" max="1" width="6.42578125" customWidth="1"/>
    <col min="4" max="4" width="89.7109375" customWidth="1"/>
    <col min="5" max="5" width="40.42578125" customWidth="1"/>
    <col min="6" max="6" width="37.28515625" customWidth="1"/>
    <col min="7" max="7" width="34.28515625" customWidth="1"/>
  </cols>
  <sheetData>
    <row r="1" spans="1:7" ht="33.75" customHeight="1">
      <c r="A1" s="216" t="s">
        <v>35</v>
      </c>
      <c r="B1" s="217"/>
      <c r="C1" s="212"/>
      <c r="D1" s="213"/>
      <c r="E1" s="213"/>
      <c r="F1" s="214"/>
      <c r="G1" s="215"/>
    </row>
    <row r="2" spans="1:7" ht="64.900000000000006" customHeight="1" thickBot="1">
      <c r="A2" s="472" t="s">
        <v>36</v>
      </c>
      <c r="B2" s="473"/>
      <c r="C2" s="473"/>
      <c r="D2" s="473"/>
      <c r="E2" s="473"/>
      <c r="F2" s="473"/>
      <c r="G2" s="474"/>
    </row>
    <row r="3" spans="1:7" ht="45" customHeight="1" thickBot="1">
      <c r="A3" s="470" t="s">
        <v>37</v>
      </c>
      <c r="B3" s="471"/>
      <c r="C3" s="269"/>
      <c r="D3" s="269" t="s">
        <v>38</v>
      </c>
      <c r="E3" s="270" t="s">
        <v>39</v>
      </c>
      <c r="F3" s="270" t="s">
        <v>40</v>
      </c>
      <c r="G3" s="270" t="s">
        <v>41</v>
      </c>
    </row>
    <row r="4" spans="1:7" ht="45" customHeight="1">
      <c r="A4" s="475" t="s">
        <v>79</v>
      </c>
      <c r="B4" s="481" t="s">
        <v>46</v>
      </c>
      <c r="C4" s="17">
        <v>1</v>
      </c>
      <c r="D4" s="36" t="s">
        <v>42</v>
      </c>
      <c r="E4" s="192"/>
      <c r="F4" s="18"/>
      <c r="G4" s="193"/>
    </row>
    <row r="5" spans="1:7" ht="45" customHeight="1">
      <c r="A5" s="476"/>
      <c r="B5" s="482"/>
      <c r="C5" s="20">
        <v>2</v>
      </c>
      <c r="D5" s="36" t="s">
        <v>43</v>
      </c>
      <c r="E5" s="21"/>
      <c r="F5" s="21"/>
      <c r="G5" s="22"/>
    </row>
    <row r="6" spans="1:7" ht="45" customHeight="1">
      <c r="A6" s="476"/>
      <c r="B6" s="482"/>
      <c r="C6" s="23">
        <v>3</v>
      </c>
      <c r="D6" s="37" t="s">
        <v>44</v>
      </c>
      <c r="E6" s="24"/>
      <c r="F6" s="24"/>
      <c r="G6" s="25"/>
    </row>
    <row r="7" spans="1:7" ht="45" customHeight="1">
      <c r="A7" s="476"/>
      <c r="B7" s="482"/>
      <c r="C7" s="20">
        <v>4</v>
      </c>
      <c r="D7" s="38" t="s">
        <v>45</v>
      </c>
      <c r="E7" s="26"/>
      <c r="F7" s="26"/>
      <c r="G7" s="27"/>
    </row>
    <row r="8" spans="1:7" ht="45" customHeight="1" thickBot="1">
      <c r="A8" s="476"/>
      <c r="B8" s="483"/>
      <c r="C8" s="20">
        <v>5</v>
      </c>
      <c r="D8" s="39" t="s">
        <v>47</v>
      </c>
      <c r="E8" s="26"/>
      <c r="F8" s="26"/>
      <c r="G8" s="27"/>
    </row>
    <row r="9" spans="1:7" ht="45" customHeight="1">
      <c r="A9" s="476"/>
      <c r="B9" s="478" t="s">
        <v>52</v>
      </c>
      <c r="C9" s="17">
        <v>6</v>
      </c>
      <c r="D9" s="40" t="s">
        <v>48</v>
      </c>
      <c r="E9" s="28"/>
      <c r="F9" s="28"/>
      <c r="G9" s="29"/>
    </row>
    <row r="10" spans="1:7" ht="45" customHeight="1">
      <c r="A10" s="476"/>
      <c r="B10" s="479"/>
      <c r="C10" s="20">
        <v>7</v>
      </c>
      <c r="D10" s="41" t="s">
        <v>49</v>
      </c>
      <c r="E10" s="194"/>
      <c r="F10" s="21"/>
      <c r="G10" s="195"/>
    </row>
    <row r="11" spans="1:7" ht="45" customHeight="1">
      <c r="A11" s="476"/>
      <c r="B11" s="479"/>
      <c r="C11" s="23">
        <v>8</v>
      </c>
      <c r="D11" s="41" t="s">
        <v>50</v>
      </c>
      <c r="E11" s="194"/>
      <c r="F11" s="21"/>
      <c r="G11" s="195"/>
    </row>
    <row r="12" spans="1:7" ht="45" customHeight="1" thickBot="1">
      <c r="A12" s="476"/>
      <c r="B12" s="479"/>
      <c r="C12" s="20">
        <v>9</v>
      </c>
      <c r="D12" s="37" t="s">
        <v>51</v>
      </c>
      <c r="E12" s="194"/>
      <c r="F12" s="21"/>
      <c r="G12" s="22"/>
    </row>
    <row r="13" spans="1:7" ht="45" customHeight="1">
      <c r="A13" s="476"/>
      <c r="B13" s="481" t="s">
        <v>57</v>
      </c>
      <c r="C13" s="17">
        <v>10</v>
      </c>
      <c r="D13" s="40" t="s">
        <v>53</v>
      </c>
      <c r="E13" s="18"/>
      <c r="F13" s="18"/>
      <c r="G13" s="19"/>
    </row>
    <row r="14" spans="1:7" ht="45" customHeight="1">
      <c r="A14" s="476"/>
      <c r="B14" s="482"/>
      <c r="C14" s="32">
        <v>11</v>
      </c>
      <c r="D14" s="37" t="s">
        <v>54</v>
      </c>
      <c r="E14" s="194"/>
      <c r="F14" s="21"/>
      <c r="G14" s="22"/>
    </row>
    <row r="15" spans="1:7" ht="45" customHeight="1">
      <c r="A15" s="476"/>
      <c r="B15" s="482"/>
      <c r="C15" s="20">
        <v>12</v>
      </c>
      <c r="D15" s="37" t="s">
        <v>55</v>
      </c>
      <c r="E15" s="21"/>
      <c r="F15" s="21"/>
      <c r="G15" s="22"/>
    </row>
    <row r="16" spans="1:7" ht="45" customHeight="1" thickBot="1">
      <c r="A16" s="477"/>
      <c r="B16" s="483"/>
      <c r="C16" s="20">
        <v>13</v>
      </c>
      <c r="D16" s="42" t="s">
        <v>56</v>
      </c>
      <c r="E16" s="196"/>
      <c r="F16" s="33"/>
      <c r="G16" s="199"/>
    </row>
    <row r="17" spans="1:7" ht="45" customHeight="1">
      <c r="A17" s="475" t="s">
        <v>80</v>
      </c>
      <c r="B17" s="481" t="s">
        <v>62</v>
      </c>
      <c r="C17" s="17">
        <v>14</v>
      </c>
      <c r="D17" s="40" t="s">
        <v>58</v>
      </c>
      <c r="E17" s="192"/>
      <c r="F17" s="18"/>
      <c r="G17" s="193"/>
    </row>
    <row r="18" spans="1:7" ht="45" customHeight="1">
      <c r="A18" s="476"/>
      <c r="B18" s="482"/>
      <c r="C18" s="20">
        <v>15</v>
      </c>
      <c r="D18" s="37" t="s">
        <v>59</v>
      </c>
      <c r="E18" s="21"/>
      <c r="F18" s="21"/>
      <c r="G18" s="22"/>
    </row>
    <row r="19" spans="1:7" ht="45" customHeight="1">
      <c r="A19" s="476"/>
      <c r="B19" s="482"/>
      <c r="C19" s="23">
        <v>16</v>
      </c>
      <c r="D19" s="37" t="s">
        <v>60</v>
      </c>
      <c r="E19" s="194"/>
      <c r="F19" s="21"/>
      <c r="G19" s="22"/>
    </row>
    <row r="20" spans="1:7" ht="45" customHeight="1">
      <c r="A20" s="476"/>
      <c r="B20" s="482"/>
      <c r="C20" s="23">
        <v>17</v>
      </c>
      <c r="D20" s="38" t="s">
        <v>61</v>
      </c>
      <c r="E20" s="30"/>
      <c r="F20" s="30"/>
      <c r="G20" s="31"/>
    </row>
    <row r="21" spans="1:7" ht="45" customHeight="1" thickBot="1">
      <c r="A21" s="476"/>
      <c r="B21" s="483"/>
      <c r="C21" s="23">
        <v>18</v>
      </c>
      <c r="D21" s="42" t="s">
        <v>63</v>
      </c>
      <c r="E21" s="33"/>
      <c r="F21" s="33"/>
      <c r="G21" s="34"/>
    </row>
    <row r="22" spans="1:7" ht="45" customHeight="1">
      <c r="A22" s="476"/>
      <c r="B22" s="481" t="s">
        <v>66</v>
      </c>
      <c r="C22" s="17">
        <v>19</v>
      </c>
      <c r="D22" s="40" t="s">
        <v>64</v>
      </c>
      <c r="E22" s="200"/>
      <c r="F22" s="200"/>
      <c r="G22" s="200"/>
    </row>
    <row r="23" spans="1:7" ht="45" customHeight="1">
      <c r="A23" s="476"/>
      <c r="B23" s="482"/>
      <c r="C23" s="23">
        <v>20</v>
      </c>
      <c r="D23" s="37" t="s">
        <v>65</v>
      </c>
      <c r="E23" s="194"/>
      <c r="F23" s="21"/>
      <c r="G23" s="195"/>
    </row>
    <row r="24" spans="1:7" ht="45" customHeight="1">
      <c r="A24" s="476"/>
      <c r="B24" s="482"/>
      <c r="C24" s="20">
        <v>21</v>
      </c>
      <c r="D24" s="38" t="s">
        <v>67</v>
      </c>
      <c r="E24" s="30"/>
      <c r="F24" s="30"/>
      <c r="G24" s="31"/>
    </row>
    <row r="25" spans="1:7" ht="45" customHeight="1" thickBot="1">
      <c r="A25" s="476"/>
      <c r="B25" s="483"/>
      <c r="C25" s="23">
        <v>22</v>
      </c>
      <c r="D25" s="38" t="s">
        <v>68</v>
      </c>
      <c r="E25" s="30"/>
      <c r="F25" s="30"/>
      <c r="G25" s="31"/>
    </row>
    <row r="26" spans="1:7" ht="45" customHeight="1">
      <c r="A26" s="475" t="s">
        <v>81</v>
      </c>
      <c r="B26" s="478" t="s">
        <v>71</v>
      </c>
      <c r="C26" s="17">
        <v>23</v>
      </c>
      <c r="D26" s="40" t="s">
        <v>69</v>
      </c>
      <c r="E26" s="192"/>
      <c r="F26" s="18"/>
      <c r="G26" s="193"/>
    </row>
    <row r="27" spans="1:7" ht="45" customHeight="1">
      <c r="A27" s="476"/>
      <c r="B27" s="479"/>
      <c r="C27" s="32">
        <v>24</v>
      </c>
      <c r="D27" s="37" t="s">
        <v>70</v>
      </c>
      <c r="E27" s="194"/>
      <c r="F27" s="21"/>
      <c r="G27" s="22"/>
    </row>
    <row r="28" spans="1:7" ht="45" customHeight="1">
      <c r="A28" s="476"/>
      <c r="B28" s="479"/>
      <c r="C28" s="20">
        <v>25</v>
      </c>
      <c r="D28" s="37" t="s">
        <v>72</v>
      </c>
      <c r="E28" s="194"/>
      <c r="F28" s="21"/>
      <c r="G28" s="22"/>
    </row>
    <row r="29" spans="1:7" ht="45" customHeight="1" thickBot="1">
      <c r="A29" s="476"/>
      <c r="B29" s="480"/>
      <c r="C29" s="20">
        <v>26</v>
      </c>
      <c r="D29" s="42" t="s">
        <v>73</v>
      </c>
      <c r="E29" s="33"/>
      <c r="F29" s="33"/>
      <c r="G29" s="34"/>
    </row>
    <row r="30" spans="1:7" ht="45" customHeight="1">
      <c r="A30" s="476"/>
      <c r="B30" s="481" t="s">
        <v>78</v>
      </c>
      <c r="C30" s="17">
        <v>27</v>
      </c>
      <c r="D30" s="43" t="s">
        <v>74</v>
      </c>
      <c r="E30" s="18"/>
      <c r="F30" s="18"/>
      <c r="G30" s="19"/>
    </row>
    <row r="31" spans="1:7" ht="45" customHeight="1">
      <c r="A31" s="476"/>
      <c r="B31" s="482"/>
      <c r="C31" s="20">
        <v>28</v>
      </c>
      <c r="D31" s="37" t="s">
        <v>75</v>
      </c>
      <c r="E31" s="194"/>
      <c r="F31" s="21"/>
      <c r="G31" s="22"/>
    </row>
    <row r="32" spans="1:7" ht="45" customHeight="1">
      <c r="A32" s="476"/>
      <c r="B32" s="482"/>
      <c r="C32" s="20">
        <v>29</v>
      </c>
      <c r="D32" s="37" t="s">
        <v>76</v>
      </c>
      <c r="E32" s="194"/>
      <c r="F32" s="21"/>
      <c r="G32" s="22"/>
    </row>
    <row r="33" spans="1:7" ht="45" customHeight="1" thickBot="1">
      <c r="A33" s="477"/>
      <c r="B33" s="483"/>
      <c r="C33" s="35">
        <v>30</v>
      </c>
      <c r="D33" s="42" t="s">
        <v>77</v>
      </c>
      <c r="E33" s="196"/>
      <c r="F33" s="33"/>
      <c r="G33" s="34"/>
    </row>
    <row r="34" spans="1:7" ht="38.25" customHeight="1">
      <c r="B34" s="1"/>
      <c r="C34" s="1"/>
      <c r="D34" s="1"/>
      <c r="E34" s="1"/>
      <c r="F34" s="1"/>
      <c r="G34" s="1"/>
    </row>
    <row r="35" spans="1:7" ht="38.25" customHeight="1">
      <c r="B35" s="1"/>
      <c r="C35" s="1"/>
      <c r="D35" s="1"/>
      <c r="E35" s="1"/>
      <c r="F35" s="1"/>
      <c r="G35" s="1"/>
    </row>
    <row r="36" spans="1:7" ht="38.25" customHeight="1">
      <c r="B36" s="1"/>
      <c r="C36" s="1"/>
      <c r="D36" s="1"/>
      <c r="E36" s="1"/>
      <c r="F36" s="1"/>
      <c r="G36" s="1"/>
    </row>
    <row r="37" spans="1:7" ht="38.25" customHeight="1">
      <c r="B37" s="1"/>
      <c r="C37" s="1"/>
      <c r="D37" s="1"/>
      <c r="E37" s="1"/>
      <c r="F37" s="1"/>
      <c r="G37" s="1"/>
    </row>
    <row r="38" spans="1:7" ht="38.25" customHeight="1">
      <c r="B38" s="1"/>
      <c r="C38" s="1"/>
      <c r="D38" s="1"/>
      <c r="E38" s="1"/>
      <c r="F38" s="1"/>
      <c r="G38" s="1"/>
    </row>
    <row r="39" spans="1:7" ht="38.25" customHeight="1">
      <c r="B39" s="1"/>
      <c r="C39" s="1"/>
      <c r="D39" s="1"/>
      <c r="E39" s="1"/>
      <c r="F39" s="1"/>
      <c r="G39" s="1"/>
    </row>
    <row r="40" spans="1:7" ht="38.25" customHeight="1">
      <c r="B40" s="1"/>
      <c r="C40" s="1"/>
      <c r="D40" s="1"/>
      <c r="E40" s="1"/>
      <c r="F40" s="1"/>
      <c r="G40" s="1"/>
    </row>
    <row r="41" spans="1:7" ht="38.25" customHeight="1">
      <c r="B41" s="1"/>
      <c r="C41" s="1"/>
      <c r="D41" s="1"/>
      <c r="E41" s="1"/>
      <c r="F41" s="1"/>
      <c r="G41" s="1"/>
    </row>
    <row r="42" spans="1:7" ht="38.25" customHeight="1">
      <c r="B42" s="1"/>
      <c r="C42" s="1"/>
      <c r="D42" s="1"/>
      <c r="E42" s="1"/>
      <c r="F42" s="1"/>
      <c r="G42" s="1"/>
    </row>
    <row r="43" spans="1:7" ht="38.25" customHeight="1">
      <c r="B43" s="1"/>
      <c r="C43" s="1"/>
      <c r="D43" s="1"/>
      <c r="E43" s="1"/>
      <c r="F43" s="1"/>
      <c r="G43" s="1"/>
    </row>
    <row r="44" spans="1:7" ht="38.25" customHeight="1">
      <c r="B44" s="1"/>
      <c r="C44" s="1"/>
      <c r="D44" s="1"/>
      <c r="E44" s="1"/>
      <c r="F44" s="1"/>
      <c r="G44" s="1"/>
    </row>
    <row r="45" spans="1:7" ht="38.25" customHeight="1">
      <c r="B45" s="1"/>
      <c r="C45" s="1"/>
      <c r="D45" s="1"/>
      <c r="E45" s="1"/>
      <c r="F45" s="1"/>
      <c r="G45" s="1"/>
    </row>
    <row r="46" spans="1:7" ht="38.25" customHeight="1">
      <c r="B46" s="1"/>
      <c r="C46" s="1"/>
      <c r="D46" s="1"/>
      <c r="E46" s="1"/>
      <c r="F46" s="1"/>
      <c r="G46" s="1"/>
    </row>
    <row r="47" spans="1:7" ht="38.25" customHeight="1">
      <c r="B47" s="1"/>
      <c r="C47" s="1"/>
      <c r="D47" s="1"/>
      <c r="E47" s="1"/>
      <c r="F47" s="1"/>
      <c r="G47" s="1"/>
    </row>
    <row r="48" spans="1:7" ht="38.25" customHeight="1">
      <c r="B48" s="1"/>
      <c r="C48" s="1"/>
      <c r="D48" s="1"/>
      <c r="E48" s="1"/>
      <c r="F48" s="1"/>
      <c r="G48" s="1"/>
    </row>
    <row r="49" spans="2:7" ht="38.25" customHeight="1">
      <c r="B49" s="1"/>
      <c r="C49" s="1"/>
      <c r="D49" s="1"/>
      <c r="E49" s="1"/>
      <c r="F49" s="1"/>
      <c r="G49" s="1"/>
    </row>
    <row r="50" spans="2:7" ht="38.25" customHeight="1">
      <c r="B50" s="1"/>
      <c r="C50" s="1"/>
      <c r="D50" s="1"/>
      <c r="E50" s="1"/>
      <c r="F50" s="1"/>
      <c r="G50" s="1"/>
    </row>
    <row r="51" spans="2:7" ht="38.25" customHeight="1">
      <c r="B51" s="1"/>
      <c r="C51" s="1"/>
      <c r="D51" s="1"/>
      <c r="E51" s="1"/>
      <c r="F51" s="1"/>
      <c r="G51" s="1"/>
    </row>
    <row r="52" spans="2:7" ht="38.25" customHeight="1">
      <c r="B52" s="1"/>
      <c r="C52" s="1"/>
      <c r="D52" s="1"/>
      <c r="E52" s="1"/>
      <c r="F52" s="1"/>
      <c r="G52" s="1"/>
    </row>
    <row r="53" spans="2:7" ht="38.25" customHeight="1">
      <c r="B53" s="1"/>
      <c r="C53" s="1"/>
      <c r="D53" s="1"/>
      <c r="E53" s="1"/>
      <c r="F53" s="1"/>
      <c r="G53" s="1"/>
    </row>
    <row r="54" spans="2:7" ht="38.25" customHeight="1">
      <c r="B54" s="1"/>
      <c r="C54" s="1"/>
      <c r="D54" s="1"/>
      <c r="E54" s="1"/>
      <c r="F54" s="1"/>
      <c r="G54" s="1"/>
    </row>
    <row r="55" spans="2:7" ht="38.25" customHeight="1">
      <c r="B55" s="1"/>
      <c r="C55" s="1"/>
      <c r="D55" s="1"/>
      <c r="E55" s="1"/>
      <c r="F55" s="1"/>
      <c r="G55" s="1"/>
    </row>
    <row r="56" spans="2:7" ht="38.25" customHeight="1">
      <c r="B56" s="1"/>
      <c r="C56" s="1"/>
      <c r="D56" s="1"/>
      <c r="E56" s="1"/>
      <c r="F56" s="1"/>
      <c r="G56" s="1"/>
    </row>
    <row r="57" spans="2:7" ht="38.25" customHeight="1">
      <c r="B57" s="1"/>
      <c r="C57" s="1"/>
      <c r="D57" s="1"/>
      <c r="E57" s="1"/>
      <c r="F57" s="1"/>
      <c r="G57" s="1"/>
    </row>
    <row r="58" spans="2:7" ht="38.25" customHeight="1">
      <c r="B58" s="1"/>
      <c r="C58" s="1"/>
      <c r="D58" s="1"/>
      <c r="E58" s="1"/>
      <c r="F58" s="1"/>
      <c r="G58" s="1"/>
    </row>
    <row r="59" spans="2:7" ht="38.25" customHeight="1">
      <c r="B59" s="1"/>
      <c r="C59" s="1"/>
      <c r="D59" s="1"/>
      <c r="E59" s="1"/>
      <c r="F59" s="1"/>
      <c r="G59" s="1"/>
    </row>
    <row r="60" spans="2:7" ht="38.25" customHeight="1">
      <c r="B60" s="1"/>
      <c r="C60" s="1"/>
      <c r="D60" s="1"/>
      <c r="E60" s="1"/>
      <c r="F60" s="1"/>
      <c r="G60" s="1"/>
    </row>
    <row r="61" spans="2:7" ht="38.25" customHeight="1">
      <c r="B61" s="1"/>
      <c r="C61" s="1"/>
      <c r="D61" s="1"/>
      <c r="E61" s="1"/>
      <c r="F61" s="1"/>
      <c r="G61" s="1"/>
    </row>
    <row r="62" spans="2:7" ht="38.25" customHeight="1">
      <c r="B62" s="1"/>
      <c r="C62" s="1"/>
      <c r="D62" s="1"/>
      <c r="E62" s="1"/>
      <c r="F62" s="1"/>
      <c r="G62" s="1"/>
    </row>
    <row r="63" spans="2:7" ht="38.25" customHeight="1">
      <c r="B63" s="1"/>
      <c r="C63" s="1"/>
      <c r="D63" s="1"/>
      <c r="E63" s="1"/>
      <c r="F63" s="1"/>
      <c r="G63" s="1"/>
    </row>
    <row r="64" spans="2:7" ht="38.25" customHeight="1">
      <c r="B64" s="1"/>
      <c r="C64" s="1"/>
      <c r="D64" s="1"/>
      <c r="E64" s="1"/>
      <c r="F64" s="1"/>
      <c r="G64" s="1"/>
    </row>
    <row r="65" spans="2:7" ht="38.25" customHeight="1">
      <c r="B65" s="1"/>
      <c r="C65" s="1"/>
      <c r="D65" s="1"/>
      <c r="E65" s="1"/>
      <c r="F65" s="1"/>
      <c r="G65" s="1"/>
    </row>
    <row r="66" spans="2:7" ht="38.25" customHeight="1">
      <c r="B66" s="1"/>
      <c r="C66" s="1"/>
      <c r="D66" s="1"/>
      <c r="E66" s="1"/>
      <c r="F66" s="1"/>
      <c r="G66" s="1"/>
    </row>
    <row r="67" spans="2:7" ht="38.25" customHeight="1">
      <c r="B67" s="1"/>
      <c r="C67" s="1"/>
      <c r="D67" s="1"/>
      <c r="E67" s="1"/>
      <c r="F67" s="1"/>
      <c r="G67" s="1"/>
    </row>
    <row r="68" spans="2:7" ht="38.25" customHeight="1">
      <c r="B68" s="1"/>
      <c r="C68" s="1"/>
      <c r="D68" s="1"/>
      <c r="E68" s="1"/>
      <c r="F68" s="1"/>
      <c r="G68" s="1"/>
    </row>
    <row r="69" spans="2:7" ht="38.25" customHeight="1">
      <c r="B69" s="1"/>
      <c r="C69" s="1"/>
      <c r="D69" s="1"/>
      <c r="E69" s="1"/>
      <c r="F69" s="1"/>
      <c r="G69" s="1"/>
    </row>
  </sheetData>
  <mergeCells count="12">
    <mergeCell ref="A3:B3"/>
    <mergeCell ref="A2:G2"/>
    <mergeCell ref="A26:A33"/>
    <mergeCell ref="B26:B29"/>
    <mergeCell ref="B30:B33"/>
    <mergeCell ref="A4:A16"/>
    <mergeCell ref="B4:B8"/>
    <mergeCell ref="B9:B12"/>
    <mergeCell ref="B13:B16"/>
    <mergeCell ref="A17:A25"/>
    <mergeCell ref="B17:B21"/>
    <mergeCell ref="B22:B25"/>
  </mergeCells>
  <pageMargins left="0.70866141732283472" right="0.70866141732283472" top="0.78740157480314965" bottom="0.78740157480314965" header="0.31496062992125984" footer="0.31496062992125984"/>
  <pageSetup paperSize="9" scale="57" fitToHeight="0" orientation="landscape" r:id="rId1"/>
  <headerFooter alignWithMargins="0">
    <oddHeader>&amp;A</oddHeader>
    <oddFooter>&amp;C&amp;D</oddFooter>
  </headerFooter>
  <rowBreaks count="1" manualBreakCount="1">
    <brk id="16" max="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FF00"/>
    <pageSetUpPr fitToPage="1"/>
  </sheetPr>
  <dimension ref="A1:C46"/>
  <sheetViews>
    <sheetView showGridLines="0" zoomScale="90" zoomScaleNormal="90" zoomScaleSheetLayoutView="80" workbookViewId="0">
      <pane ySplit="2" topLeftCell="A3" activePane="bottomLeft" state="frozen"/>
      <selection pane="bottomLeft" activeCell="B1" sqref="B1"/>
    </sheetView>
  </sheetViews>
  <sheetFormatPr baseColWidth="10" defaultColWidth="11.42578125" defaultRowHeight="12.75"/>
  <cols>
    <col min="1" max="1" width="7.7109375" customWidth="1"/>
    <col min="2" max="2" width="72.7109375" customWidth="1"/>
    <col min="3" max="3" width="85.7109375" customWidth="1"/>
  </cols>
  <sheetData>
    <row r="1" spans="1:3" ht="30" customHeight="1" thickBot="1">
      <c r="A1" s="210" t="s">
        <v>82</v>
      </c>
      <c r="B1" s="211"/>
      <c r="C1" s="211"/>
    </row>
    <row r="2" spans="1:3" ht="47.65" customHeight="1" thickBot="1">
      <c r="A2" s="271" t="s">
        <v>0</v>
      </c>
      <c r="B2" s="267" t="s">
        <v>83</v>
      </c>
      <c r="C2" s="272" t="s">
        <v>84</v>
      </c>
    </row>
    <row r="3" spans="1:3" ht="40.15" customHeight="1">
      <c r="A3" s="32">
        <v>1</v>
      </c>
      <c r="B3" s="36" t="s">
        <v>85</v>
      </c>
      <c r="C3" s="377"/>
    </row>
    <row r="4" spans="1:3" ht="40.15" customHeight="1">
      <c r="A4" s="32">
        <v>2</v>
      </c>
      <c r="B4" s="36" t="s">
        <v>86</v>
      </c>
      <c r="C4" s="377"/>
    </row>
    <row r="5" spans="1:3" ht="40.15" customHeight="1">
      <c r="A5" s="32">
        <v>3</v>
      </c>
      <c r="B5" s="36" t="s">
        <v>87</v>
      </c>
      <c r="C5" s="378"/>
    </row>
    <row r="6" spans="1:3" ht="42.75">
      <c r="A6" s="32">
        <v>4</v>
      </c>
      <c r="B6" s="36" t="s">
        <v>88</v>
      </c>
      <c r="C6" s="377"/>
    </row>
    <row r="7" spans="1:3" ht="40.15" customHeight="1">
      <c r="A7" s="32">
        <v>5</v>
      </c>
      <c r="B7" s="36" t="s">
        <v>89</v>
      </c>
      <c r="C7" s="378"/>
    </row>
    <row r="8" spans="1:3" ht="40.15" customHeight="1">
      <c r="A8" s="32">
        <v>6</v>
      </c>
      <c r="B8" s="37" t="s">
        <v>90</v>
      </c>
      <c r="C8" s="377"/>
    </row>
    <row r="9" spans="1:3" ht="40.15" customHeight="1">
      <c r="A9" s="32">
        <v>7</v>
      </c>
      <c r="B9" s="36" t="s">
        <v>91</v>
      </c>
      <c r="C9" s="377"/>
    </row>
    <row r="10" spans="1:3" ht="40.15" customHeight="1">
      <c r="A10" s="32">
        <v>8</v>
      </c>
      <c r="B10" s="36" t="s">
        <v>92</v>
      </c>
      <c r="C10" s="377"/>
    </row>
    <row r="11" spans="1:3" ht="38.25" customHeight="1"/>
    <row r="12" spans="1:3" ht="38.25" customHeight="1"/>
    <row r="13" spans="1:3" ht="38.25" customHeight="1"/>
    <row r="14" spans="1:3" ht="38.25" customHeight="1"/>
    <row r="15" spans="1:3" ht="38.25" customHeight="1"/>
    <row r="16" spans="1:3" ht="38.25" customHeight="1"/>
    <row r="17" ht="38.25" customHeight="1"/>
    <row r="18" ht="38.25" customHeight="1"/>
    <row r="19" ht="38.25" customHeight="1"/>
    <row r="20" ht="38.25" customHeight="1"/>
    <row r="21" ht="38.25" customHeight="1"/>
    <row r="22" ht="38.25" customHeight="1"/>
    <row r="23" ht="38.25" customHeight="1"/>
    <row r="24" ht="38.25" customHeight="1"/>
    <row r="25" ht="38.25" customHeight="1"/>
    <row r="26" ht="38.25" customHeight="1"/>
    <row r="27" ht="38.25" customHeight="1"/>
    <row r="28" ht="38.25" customHeight="1"/>
    <row r="29" ht="38.25" customHeight="1"/>
    <row r="30" ht="38.25" customHeight="1"/>
    <row r="31" ht="38.25" customHeight="1"/>
    <row r="32" ht="38.25" customHeight="1"/>
    <row r="33" ht="38.25" customHeight="1"/>
    <row r="34" ht="38.25" customHeight="1"/>
    <row r="35" ht="38.25" customHeight="1"/>
    <row r="36" ht="38.25" customHeight="1"/>
    <row r="37" ht="38.25" customHeight="1"/>
    <row r="38" ht="38.25" customHeight="1"/>
    <row r="39" ht="38.25" customHeight="1"/>
    <row r="40" ht="38.25" customHeight="1"/>
    <row r="41" ht="38.25" customHeight="1"/>
    <row r="42" ht="38.25" customHeight="1"/>
    <row r="43" ht="38.25" customHeight="1"/>
    <row r="44" ht="38.25" customHeight="1"/>
    <row r="45" ht="38.25" customHeight="1"/>
    <row r="46" ht="38.25" customHeight="1"/>
  </sheetData>
  <pageMargins left="0.70866141732283472" right="0.70866141732283472" top="0.78740157480314965" bottom="0.78740157480314965" header="0.31496062992125984" footer="0.31496062992125984"/>
  <pageSetup paperSize="9" scale="80" fitToHeight="0" orientation="landscape" r:id="rId1"/>
  <headerFooter alignWithMargins="0">
    <oddHeader>&amp;A</oddHeader>
    <oddFooter>&amp;C&amp;D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00B0F0"/>
    <pageSetUpPr fitToPage="1"/>
  </sheetPr>
  <dimension ref="A1:I51"/>
  <sheetViews>
    <sheetView zoomScale="90" zoomScaleNormal="90" zoomScaleSheetLayoutView="80" workbookViewId="0">
      <pane ySplit="3" topLeftCell="A14" activePane="bottomLeft" state="frozen"/>
      <selection pane="bottomLeft" activeCell="A30" sqref="A30"/>
    </sheetView>
  </sheetViews>
  <sheetFormatPr baseColWidth="10" defaultColWidth="11.42578125" defaultRowHeight="14.25"/>
  <cols>
    <col min="1" max="1" width="3.28515625" style="13" bestFit="1" customWidth="1"/>
    <col min="2" max="2" width="22.42578125" style="13" customWidth="1"/>
    <col min="3" max="3" width="17.42578125" style="13" customWidth="1"/>
    <col min="4" max="4" width="33.28515625" style="13" customWidth="1"/>
    <col min="5" max="5" width="35" style="13" customWidth="1"/>
    <col min="6" max="6" width="35.28515625" style="13" customWidth="1"/>
    <col min="7" max="7" width="36.28515625" style="13" customWidth="1"/>
    <col min="8" max="8" width="30.7109375" style="13" customWidth="1"/>
    <col min="9" max="9" width="0.7109375" style="13" customWidth="1"/>
    <col min="10" max="10" width="1.42578125" style="13" customWidth="1"/>
    <col min="11" max="16384" width="11.42578125" style="13"/>
  </cols>
  <sheetData>
    <row r="1" spans="1:9" s="6" customFormat="1" ht="18.75" customHeight="1">
      <c r="A1" s="75" t="s">
        <v>93</v>
      </c>
      <c r="E1" s="7"/>
      <c r="F1" s="8"/>
      <c r="G1" s="8"/>
      <c r="H1" s="8"/>
      <c r="I1" s="8"/>
    </row>
    <row r="2" spans="1:9" s="6" customFormat="1" ht="15.75" customHeight="1" thickBot="1">
      <c r="A2" s="9"/>
      <c r="C2" s="4"/>
      <c r="E2" s="7"/>
      <c r="F2" s="8"/>
      <c r="G2" s="8"/>
      <c r="H2" s="8"/>
      <c r="I2" s="10"/>
    </row>
    <row r="3" spans="1:9" s="3" customFormat="1" ht="57.75" customHeight="1" thickBot="1">
      <c r="A3" s="273" t="s">
        <v>0</v>
      </c>
      <c r="B3" s="403" t="s">
        <v>94</v>
      </c>
      <c r="C3" s="274" t="s">
        <v>95</v>
      </c>
      <c r="D3" s="274" t="s">
        <v>96</v>
      </c>
      <c r="E3" s="274" t="s">
        <v>97</v>
      </c>
      <c r="F3" s="274" t="s">
        <v>100</v>
      </c>
      <c r="G3" s="274" t="s">
        <v>98</v>
      </c>
      <c r="H3" s="272" t="s">
        <v>99</v>
      </c>
      <c r="I3" s="2"/>
    </row>
    <row r="4" spans="1:9" s="6" customFormat="1" ht="40.15" customHeight="1">
      <c r="A4" s="220">
        <v>1</v>
      </c>
      <c r="B4" s="381"/>
      <c r="C4" s="380"/>
      <c r="D4" s="380"/>
      <c r="E4" s="380"/>
      <c r="F4" s="380"/>
      <c r="G4" s="380"/>
      <c r="H4" s="221"/>
      <c r="I4" s="2"/>
    </row>
    <row r="5" spans="1:9" s="6" customFormat="1" ht="40.15" customHeight="1">
      <c r="A5" s="11">
        <v>2</v>
      </c>
      <c r="B5" s="381"/>
      <c r="C5" s="380"/>
      <c r="D5" s="380"/>
      <c r="E5" s="380"/>
      <c r="F5" s="380"/>
      <c r="G5" s="380"/>
      <c r="H5" s="12"/>
      <c r="I5" s="2"/>
    </row>
    <row r="6" spans="1:9" s="6" customFormat="1" ht="40.15" customHeight="1">
      <c r="A6" s="11">
        <v>3</v>
      </c>
      <c r="B6" s="381"/>
      <c r="C6" s="380"/>
      <c r="D6" s="380"/>
      <c r="E6" s="380"/>
      <c r="F6" s="380"/>
      <c r="G6" s="380"/>
      <c r="H6" s="12"/>
      <c r="I6" s="2"/>
    </row>
    <row r="7" spans="1:9" s="6" customFormat="1" ht="40.15" customHeight="1">
      <c r="A7" s="220">
        <v>4</v>
      </c>
      <c r="B7" s="381"/>
      <c r="C7" s="380"/>
      <c r="D7" s="380"/>
      <c r="E7" s="380"/>
      <c r="F7" s="380"/>
      <c r="G7" s="379"/>
      <c r="H7" s="12"/>
      <c r="I7" s="2"/>
    </row>
    <row r="8" spans="1:9" s="6" customFormat="1" ht="40.15" customHeight="1">
      <c r="A8" s="11">
        <v>5</v>
      </c>
      <c r="B8" s="381"/>
      <c r="C8" s="380"/>
      <c r="D8" s="380"/>
      <c r="E8" s="380"/>
      <c r="F8" s="380"/>
      <c r="G8" s="379"/>
      <c r="H8" s="12"/>
      <c r="I8" s="2"/>
    </row>
    <row r="9" spans="1:9" ht="40.15" customHeight="1">
      <c r="A9" s="11">
        <v>6</v>
      </c>
      <c r="B9" s="381"/>
      <c r="C9" s="380"/>
      <c r="D9" s="380"/>
      <c r="E9" s="380"/>
      <c r="F9" s="380"/>
      <c r="G9" s="379"/>
      <c r="H9" s="12"/>
      <c r="I9" s="2"/>
    </row>
    <row r="10" spans="1:9" ht="40.15" customHeight="1">
      <c r="A10" s="220">
        <v>7</v>
      </c>
      <c r="B10" s="12"/>
      <c r="C10" s="221"/>
      <c r="D10" s="12"/>
      <c r="E10" s="12"/>
      <c r="F10" s="221"/>
      <c r="G10" s="12"/>
      <c r="H10" s="12"/>
      <c r="I10" s="2"/>
    </row>
    <row r="11" spans="1:9" ht="40.15" customHeight="1">
      <c r="A11" s="11">
        <v>8</v>
      </c>
      <c r="B11" s="12"/>
      <c r="C11" s="221"/>
      <c r="D11" s="12"/>
      <c r="E11" s="12"/>
      <c r="F11" s="221"/>
      <c r="G11" s="12"/>
      <c r="H11" s="12"/>
      <c r="I11" s="2"/>
    </row>
    <row r="12" spans="1:9" ht="40.15" customHeight="1">
      <c r="A12" s="11">
        <v>9</v>
      </c>
      <c r="B12" s="12"/>
      <c r="C12" s="12"/>
      <c r="D12" s="12"/>
      <c r="E12" s="12"/>
      <c r="F12" s="12"/>
      <c r="G12" s="12"/>
      <c r="H12" s="12"/>
      <c r="I12" s="2"/>
    </row>
    <row r="13" spans="1:9" ht="40.15" customHeight="1">
      <c r="A13" s="220">
        <v>10</v>
      </c>
      <c r="B13" s="12"/>
      <c r="C13" s="12"/>
      <c r="D13" s="12"/>
      <c r="E13" s="12"/>
      <c r="F13" s="12"/>
      <c r="G13" s="12"/>
      <c r="H13" s="12"/>
      <c r="I13" s="2"/>
    </row>
    <row r="14" spans="1:9" ht="40.15" customHeight="1">
      <c r="A14" s="11">
        <v>11</v>
      </c>
      <c r="B14" s="12"/>
      <c r="C14" s="12"/>
      <c r="D14" s="12"/>
      <c r="E14" s="12"/>
      <c r="F14" s="12"/>
      <c r="G14" s="12"/>
      <c r="H14" s="12"/>
      <c r="I14" s="2"/>
    </row>
    <row r="15" spans="1:9" ht="40.15" customHeight="1">
      <c r="A15" s="11">
        <v>12</v>
      </c>
      <c r="B15" s="12"/>
      <c r="C15" s="12"/>
      <c r="D15" s="12"/>
      <c r="E15" s="12"/>
      <c r="F15" s="12"/>
      <c r="G15" s="12"/>
      <c r="H15" s="12"/>
      <c r="I15" s="2"/>
    </row>
    <row r="16" spans="1:9" ht="40.15" customHeight="1">
      <c r="A16" s="220">
        <v>13</v>
      </c>
      <c r="B16" s="12"/>
      <c r="C16" s="12"/>
      <c r="D16" s="12"/>
      <c r="E16" s="12"/>
      <c r="F16" s="12"/>
      <c r="G16" s="12"/>
      <c r="H16" s="12"/>
      <c r="I16" s="2"/>
    </row>
    <row r="17" spans="1:9" ht="40.15" customHeight="1">
      <c r="A17" s="11">
        <v>14</v>
      </c>
      <c r="B17" s="12"/>
      <c r="C17" s="12"/>
      <c r="D17" s="12"/>
      <c r="E17" s="12"/>
      <c r="F17" s="12"/>
      <c r="G17" s="12"/>
      <c r="H17" s="12"/>
      <c r="I17" s="2"/>
    </row>
    <row r="18" spans="1:9" ht="6.4" customHeight="1">
      <c r="A18" s="14"/>
      <c r="B18" s="14"/>
      <c r="C18" s="14"/>
      <c r="D18" s="14"/>
      <c r="E18" s="14"/>
      <c r="F18" s="14"/>
      <c r="G18" s="14"/>
      <c r="H18" s="2"/>
      <c r="I18" s="2"/>
    </row>
    <row r="19" spans="1:9" ht="10.5" customHeight="1"/>
    <row r="20" spans="1:9">
      <c r="H20" s="484"/>
      <c r="I20" s="484"/>
    </row>
    <row r="51" spans="1:1">
      <c r="A51" s="15"/>
    </row>
  </sheetData>
  <mergeCells count="1">
    <mergeCell ref="H20:I20"/>
  </mergeCells>
  <pageMargins left="0.78740157480314965" right="0.78740157480314965" top="0.98425196850393704" bottom="0.98425196850393704" header="0.51181102362204722" footer="0.51181102362204722"/>
  <pageSetup paperSize="9" scale="61" fitToHeight="0" orientation="landscape" horizontalDpi="4294967293" r:id="rId1"/>
  <headerFooter alignWithMargins="0">
    <oddHeader>&amp;A</oddHeader>
    <oddFooter>&amp;C&amp;D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rgb="FF92D050"/>
    <pageSetUpPr fitToPage="1"/>
  </sheetPr>
  <dimension ref="A1:S19"/>
  <sheetViews>
    <sheetView zoomScale="90" zoomScaleNormal="90" zoomScaleSheetLayoutView="80" zoomScalePageLayoutView="55" workbookViewId="0">
      <pane ySplit="2" topLeftCell="A8" activePane="bottomLeft" state="frozen"/>
      <selection pane="bottomLeft" activeCell="B2" sqref="B2"/>
    </sheetView>
  </sheetViews>
  <sheetFormatPr baseColWidth="10" defaultColWidth="13" defaultRowHeight="14.25"/>
  <cols>
    <col min="1" max="1" width="3.42578125" style="64" customWidth="1"/>
    <col min="2" max="3" width="25.85546875" style="64" customWidth="1"/>
    <col min="4" max="4" width="31.7109375" style="64" customWidth="1"/>
    <col min="5" max="5" width="14.140625" style="64" customWidth="1"/>
    <col min="6" max="6" width="20.28515625" style="65" customWidth="1"/>
    <col min="7" max="7" width="18.7109375" style="65" customWidth="1"/>
    <col min="8" max="8" width="11.42578125" style="65" customWidth="1"/>
    <col min="9" max="9" width="1" style="64" customWidth="1"/>
    <col min="10" max="10" width="6.7109375" style="66" customWidth="1"/>
    <col min="11" max="11" width="1" style="66" customWidth="1"/>
    <col min="12" max="12" width="29.42578125" style="66" customWidth="1"/>
    <col min="13" max="13" width="0.7109375" style="64" customWidth="1"/>
    <col min="14" max="14" width="2.7109375" style="64" customWidth="1"/>
    <col min="15" max="16" width="13" style="64" customWidth="1"/>
    <col min="17" max="17" width="16.140625" style="64" customWidth="1"/>
    <col min="18" max="16384" width="13" style="64"/>
  </cols>
  <sheetData>
    <row r="1" spans="1:19" s="47" customFormat="1" ht="115.15" customHeight="1">
      <c r="A1" s="131" t="s">
        <v>101</v>
      </c>
      <c r="B1" s="48"/>
      <c r="C1" s="49"/>
      <c r="D1" s="50"/>
      <c r="E1" s="51"/>
      <c r="F1" s="430" t="s">
        <v>106</v>
      </c>
      <c r="G1" s="431" t="s">
        <v>107</v>
      </c>
      <c r="H1" s="431" t="s">
        <v>108</v>
      </c>
      <c r="J1" s="277"/>
      <c r="K1" s="53"/>
      <c r="L1" s="52"/>
    </row>
    <row r="2" spans="1:19" s="47" customFormat="1" ht="45">
      <c r="A2" s="275" t="s">
        <v>0</v>
      </c>
      <c r="B2" s="54" t="s">
        <v>102</v>
      </c>
      <c r="C2" s="466" t="s">
        <v>103</v>
      </c>
      <c r="D2" s="276" t="s">
        <v>104</v>
      </c>
      <c r="E2" s="276" t="s">
        <v>105</v>
      </c>
      <c r="F2" s="276" t="s">
        <v>6</v>
      </c>
      <c r="G2" s="276" t="s">
        <v>5</v>
      </c>
      <c r="H2" s="276" t="s">
        <v>1</v>
      </c>
      <c r="I2" s="276"/>
      <c r="J2" s="276" t="s">
        <v>109</v>
      </c>
      <c r="K2" s="276"/>
      <c r="L2" s="276" t="s">
        <v>99</v>
      </c>
      <c r="M2" s="55"/>
    </row>
    <row r="3" spans="1:19" s="60" customFormat="1" ht="40.15" customHeight="1">
      <c r="A3" s="56">
        <v>1</v>
      </c>
      <c r="B3" s="387"/>
      <c r="C3" s="387"/>
      <c r="D3" s="384"/>
      <c r="E3" s="382"/>
      <c r="F3" s="388"/>
      <c r="G3" s="388"/>
      <c r="H3" s="388"/>
      <c r="I3" s="383"/>
      <c r="J3" s="383"/>
      <c r="K3" s="59"/>
      <c r="L3" s="57"/>
      <c r="M3" s="14"/>
    </row>
    <row r="4" spans="1:19" s="60" customFormat="1" ht="40.15" customHeight="1">
      <c r="A4" s="56">
        <v>2</v>
      </c>
      <c r="B4" s="387"/>
      <c r="C4" s="387"/>
      <c r="D4" s="384"/>
      <c r="E4" s="382"/>
      <c r="F4" s="388"/>
      <c r="G4" s="388"/>
      <c r="H4" s="388"/>
      <c r="I4" s="383"/>
      <c r="J4" s="383"/>
      <c r="K4" s="59"/>
      <c r="L4" s="57"/>
      <c r="M4" s="14"/>
    </row>
    <row r="5" spans="1:19" s="61" customFormat="1" ht="40.15" customHeight="1">
      <c r="A5" s="56">
        <v>3</v>
      </c>
      <c r="B5" s="387"/>
      <c r="C5" s="387"/>
      <c r="D5" s="384"/>
      <c r="E5" s="382"/>
      <c r="F5" s="388"/>
      <c r="G5" s="388"/>
      <c r="H5" s="388"/>
      <c r="I5" s="383"/>
      <c r="J5" s="386"/>
      <c r="K5" s="59"/>
      <c r="L5" s="57"/>
      <c r="M5" s="14"/>
    </row>
    <row r="6" spans="1:19" s="61" customFormat="1" ht="40.15" customHeight="1">
      <c r="A6" s="56">
        <v>4</v>
      </c>
      <c r="B6" s="387"/>
      <c r="C6" s="387"/>
      <c r="D6" s="384"/>
      <c r="E6" s="382"/>
      <c r="F6" s="388"/>
      <c r="G6" s="388"/>
      <c r="H6" s="388"/>
      <c r="I6" s="383"/>
      <c r="J6" s="383"/>
      <c r="K6" s="59"/>
      <c r="L6" s="57"/>
      <c r="M6" s="14"/>
    </row>
    <row r="7" spans="1:19" s="60" customFormat="1" ht="40.15" customHeight="1">
      <c r="A7" s="56">
        <v>5</v>
      </c>
      <c r="B7" s="387"/>
      <c r="C7" s="387"/>
      <c r="D7" s="384"/>
      <c r="E7" s="382"/>
      <c r="F7" s="385"/>
      <c r="G7" s="385"/>
      <c r="H7" s="385"/>
      <c r="I7" s="383"/>
      <c r="J7" s="385"/>
      <c r="K7" s="59"/>
      <c r="L7" s="57"/>
      <c r="M7" s="14"/>
    </row>
    <row r="8" spans="1:19" s="63" customFormat="1" ht="40.15" customHeight="1">
      <c r="A8" s="56">
        <v>6</v>
      </c>
      <c r="B8" s="384"/>
      <c r="C8" s="384"/>
      <c r="D8" s="384"/>
      <c r="E8" s="384"/>
      <c r="F8" s="385"/>
      <c r="G8" s="385"/>
      <c r="H8" s="385"/>
      <c r="I8" s="385"/>
      <c r="J8" s="385"/>
      <c r="K8" s="59"/>
      <c r="L8" s="57"/>
      <c r="M8" s="14"/>
      <c r="S8" s="60"/>
    </row>
    <row r="9" spans="1:19" s="63" customFormat="1" ht="40.15" customHeight="1">
      <c r="A9" s="56">
        <v>7</v>
      </c>
      <c r="B9" s="62"/>
      <c r="C9" s="62"/>
      <c r="D9" s="62"/>
      <c r="E9" s="57"/>
      <c r="F9" s="58"/>
      <c r="G9" s="58"/>
      <c r="H9" s="58"/>
      <c r="I9" s="59"/>
      <c r="J9" s="136"/>
      <c r="K9" s="59"/>
      <c r="L9" s="57"/>
      <c r="M9" s="14"/>
    </row>
    <row r="10" spans="1:19" s="63" customFormat="1" ht="40.15" customHeight="1">
      <c r="A10" s="56">
        <v>8</v>
      </c>
      <c r="B10" s="62"/>
      <c r="C10" s="62"/>
      <c r="D10" s="62"/>
      <c r="E10" s="57"/>
      <c r="F10" s="58"/>
      <c r="G10" s="58"/>
      <c r="H10" s="58"/>
      <c r="I10" s="59"/>
      <c r="J10" s="136"/>
      <c r="K10" s="59"/>
      <c r="L10" s="57"/>
      <c r="M10" s="14"/>
    </row>
    <row r="11" spans="1:19" s="63" customFormat="1" ht="40.15" customHeight="1">
      <c r="A11" s="56">
        <v>9</v>
      </c>
      <c r="B11" s="62"/>
      <c r="C11" s="62"/>
      <c r="D11" s="62"/>
      <c r="E11" s="57"/>
      <c r="F11" s="58"/>
      <c r="G11" s="58"/>
      <c r="H11" s="58"/>
      <c r="I11" s="59"/>
      <c r="J11" s="136"/>
      <c r="K11" s="59"/>
      <c r="L11" s="57"/>
      <c r="M11" s="14"/>
    </row>
    <row r="12" spans="1:19" s="63" customFormat="1" ht="40.15" customHeight="1">
      <c r="A12" s="56">
        <v>10</v>
      </c>
      <c r="B12" s="62"/>
      <c r="C12" s="62"/>
      <c r="D12" s="62"/>
      <c r="E12" s="57"/>
      <c r="F12" s="58"/>
      <c r="G12" s="58"/>
      <c r="H12" s="58"/>
      <c r="I12" s="59"/>
      <c r="J12" s="136"/>
      <c r="K12" s="59"/>
      <c r="L12" s="57"/>
      <c r="M12" s="14"/>
    </row>
    <row r="13" spans="1:19" s="63" customFormat="1" ht="40.15" customHeight="1">
      <c r="A13" s="56">
        <v>11</v>
      </c>
      <c r="B13" s="62"/>
      <c r="C13" s="62"/>
      <c r="D13" s="62"/>
      <c r="E13" s="57"/>
      <c r="F13" s="58"/>
      <c r="G13" s="58"/>
      <c r="H13" s="58"/>
      <c r="I13" s="59"/>
      <c r="J13" s="136"/>
      <c r="K13" s="59"/>
      <c r="L13" s="57"/>
      <c r="M13" s="14"/>
    </row>
    <row r="14" spans="1:19" s="63" customFormat="1" ht="40.15" customHeight="1">
      <c r="A14" s="56">
        <v>12</v>
      </c>
      <c r="B14" s="62"/>
      <c r="C14" s="62"/>
      <c r="D14" s="62"/>
      <c r="E14" s="57"/>
      <c r="F14" s="58"/>
      <c r="G14" s="58"/>
      <c r="H14" s="58"/>
      <c r="I14" s="59"/>
      <c r="J14" s="136"/>
      <c r="K14" s="59"/>
      <c r="L14" s="57"/>
      <c r="M14" s="14"/>
    </row>
    <row r="15" spans="1:19" s="63" customFormat="1" ht="40.15" customHeight="1">
      <c r="A15" s="56">
        <v>13</v>
      </c>
      <c r="B15" s="62"/>
      <c r="C15" s="62"/>
      <c r="D15" s="62"/>
      <c r="E15" s="57"/>
      <c r="F15" s="58"/>
      <c r="G15" s="58"/>
      <c r="H15" s="58"/>
      <c r="I15" s="59"/>
      <c r="J15" s="136"/>
      <c r="K15" s="59"/>
      <c r="L15" s="57"/>
      <c r="M15" s="14"/>
    </row>
    <row r="16" spans="1:19" s="63" customFormat="1" ht="40.15" customHeight="1">
      <c r="A16" s="56">
        <v>14</v>
      </c>
      <c r="B16" s="62"/>
      <c r="C16" s="62"/>
      <c r="D16" s="62"/>
      <c r="E16" s="57"/>
      <c r="F16" s="58"/>
      <c r="G16" s="58"/>
      <c r="H16" s="58"/>
      <c r="I16" s="59"/>
      <c r="J16" s="136"/>
      <c r="K16" s="59"/>
      <c r="L16" s="57"/>
      <c r="M16" s="14"/>
    </row>
    <row r="17" spans="1:13" ht="4.5" customHeight="1">
      <c r="A17" s="14"/>
      <c r="B17" s="14"/>
      <c r="C17" s="14"/>
      <c r="D17" s="14"/>
      <c r="E17" s="14"/>
      <c r="F17" s="14"/>
      <c r="G17" s="14"/>
      <c r="H17" s="14"/>
      <c r="I17" s="14"/>
      <c r="J17" s="14"/>
      <c r="K17" s="14"/>
      <c r="L17" s="14"/>
      <c r="M17" s="14"/>
    </row>
    <row r="19" spans="1:13">
      <c r="L19" s="485"/>
      <c r="M19" s="485"/>
    </row>
  </sheetData>
  <mergeCells count="1">
    <mergeCell ref="L19:M19"/>
  </mergeCells>
  <phoneticPr fontId="8" type="noConversion"/>
  <pageMargins left="0.23622047244094491" right="0.23622047244094491" top="0.39370078740157483" bottom="0.39370078740157483" header="0.31496062992125984" footer="0.39370078740157483"/>
  <pageSetup paperSize="9" scale="76" fitToHeight="0" orientation="landscape" r:id="rId1"/>
  <headerFooter alignWithMargins="0">
    <oddHeader>&amp;A</oddHeader>
    <oddFooter>&amp;C&amp;D</oddFooter>
  </headerFooter>
  <colBreaks count="1" manualBreakCount="1">
    <brk id="14"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37"/>
  <sheetViews>
    <sheetView zoomScale="90" zoomScaleNormal="90" zoomScaleSheetLayoutView="80" workbookViewId="0">
      <pane xSplit="1" ySplit="1" topLeftCell="B2" activePane="bottomRight" state="frozen"/>
      <selection pane="topRight" activeCell="B1" sqref="B1"/>
      <selection pane="bottomLeft" activeCell="A2" sqref="A2"/>
      <selection pane="bottomRight" activeCell="C3" sqref="C3"/>
    </sheetView>
  </sheetViews>
  <sheetFormatPr baseColWidth="10" defaultColWidth="11.42578125" defaultRowHeight="14.25"/>
  <cols>
    <col min="1" max="1" width="5.42578125" style="13" customWidth="1"/>
    <col min="2" max="2" width="18.5703125" style="13" bestFit="1" customWidth="1"/>
    <col min="3" max="3" width="27.28515625" style="13" customWidth="1"/>
    <col min="4" max="4" width="30.7109375" style="13" bestFit="1" customWidth="1"/>
    <col min="5" max="5" width="33.5703125" style="13" bestFit="1" customWidth="1"/>
    <col min="6" max="6" width="39.85546875" style="13" bestFit="1" customWidth="1"/>
    <col min="7" max="7" width="27.28515625" style="13" customWidth="1"/>
    <col min="8" max="16384" width="11.42578125" style="16"/>
  </cols>
  <sheetData>
    <row r="1" spans="1:7" ht="29.25" customHeight="1" thickBot="1">
      <c r="A1" s="74" t="s">
        <v>110</v>
      </c>
      <c r="B1" s="67"/>
      <c r="C1" s="67"/>
      <c r="D1" s="67"/>
      <c r="E1" s="67"/>
      <c r="F1" s="67"/>
      <c r="G1" s="73"/>
    </row>
    <row r="2" spans="1:7" ht="79.900000000000006" customHeight="1">
      <c r="A2" s="486" t="s">
        <v>116</v>
      </c>
      <c r="B2" s="68" t="s">
        <v>111</v>
      </c>
      <c r="C2" s="239"/>
      <c r="D2" s="389"/>
      <c r="E2" s="389"/>
      <c r="F2" s="398"/>
      <c r="G2" s="397"/>
    </row>
    <row r="3" spans="1:7" ht="79.900000000000006" customHeight="1">
      <c r="A3" s="486"/>
      <c r="B3" s="69" t="s">
        <v>112</v>
      </c>
      <c r="C3" s="240"/>
      <c r="D3" s="390"/>
      <c r="E3" s="390"/>
      <c r="F3" s="399"/>
      <c r="G3" s="391"/>
    </row>
    <row r="4" spans="1:7" ht="79.900000000000006" customHeight="1">
      <c r="A4" s="486"/>
      <c r="B4" s="70" t="s">
        <v>113</v>
      </c>
      <c r="C4" s="240"/>
      <c r="D4" s="395"/>
      <c r="E4" s="390"/>
      <c r="F4" s="393"/>
      <c r="G4" s="394"/>
    </row>
    <row r="5" spans="1:7" ht="79.900000000000006" customHeight="1">
      <c r="A5" s="486"/>
      <c r="B5" s="70" t="s">
        <v>114</v>
      </c>
      <c r="C5" s="240"/>
      <c r="D5" s="392"/>
      <c r="E5" s="395"/>
      <c r="F5" s="390"/>
      <c r="G5" s="394"/>
    </row>
    <row r="6" spans="1:7" ht="79.900000000000006" customHeight="1" thickBot="1">
      <c r="A6" s="486"/>
      <c r="B6" s="71" t="s">
        <v>115</v>
      </c>
      <c r="C6" s="241"/>
      <c r="D6" s="396"/>
      <c r="E6" s="396"/>
      <c r="F6" s="396"/>
      <c r="G6" s="400"/>
    </row>
    <row r="7" spans="1:7" ht="79.900000000000006" customHeight="1" thickBot="1">
      <c r="A7" s="486"/>
      <c r="B7" s="72"/>
      <c r="C7" s="71" t="s">
        <v>115</v>
      </c>
      <c r="D7" s="70" t="s">
        <v>114</v>
      </c>
      <c r="E7" s="70" t="s">
        <v>113</v>
      </c>
      <c r="F7" s="69" t="s">
        <v>112</v>
      </c>
      <c r="G7" s="68" t="s">
        <v>111</v>
      </c>
    </row>
    <row r="8" spans="1:7" ht="35.65" customHeight="1">
      <c r="B8" s="487" t="s">
        <v>117</v>
      </c>
      <c r="C8" s="487"/>
      <c r="D8" s="487"/>
      <c r="E8" s="487"/>
      <c r="F8" s="487"/>
      <c r="G8" s="487"/>
    </row>
    <row r="9" spans="1:7">
      <c r="B9" s="252"/>
      <c r="C9" s="253" t="s">
        <v>118</v>
      </c>
      <c r="D9" s="254" t="s">
        <v>119</v>
      </c>
      <c r="E9" s="255" t="s">
        <v>120</v>
      </c>
      <c r="F9" s="256" t="s">
        <v>121</v>
      </c>
    </row>
    <row r="37" spans="1:1">
      <c r="A37" s="15"/>
    </row>
  </sheetData>
  <mergeCells count="2">
    <mergeCell ref="A2:A7"/>
    <mergeCell ref="B8:G8"/>
  </mergeCells>
  <pageMargins left="0.70866141732283472" right="0.70866141732283472" top="0.78740157480314965" bottom="0.78740157480314965" header="0.31496062992125984" footer="0.31496062992125984"/>
  <pageSetup paperSize="9" scale="86" fitToHeight="0" orientation="landscape" r:id="rId1"/>
  <headerFooter alignWithMargins="0">
    <oddHeader>&amp;A</oddHeader>
    <oddFooter>&amp;C&amp;D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K18"/>
  <sheetViews>
    <sheetView zoomScale="90" zoomScaleNormal="90" zoomScaleSheetLayoutView="55" workbookViewId="0">
      <pane ySplit="3" topLeftCell="A6" activePane="bottomLeft" state="frozen"/>
      <selection pane="bottomLeft" activeCell="H6" sqref="H6"/>
    </sheetView>
  </sheetViews>
  <sheetFormatPr baseColWidth="10" defaultColWidth="11.42578125" defaultRowHeight="14.25"/>
  <cols>
    <col min="1" max="1" width="3.28515625" style="64" customWidth="1"/>
    <col min="2" max="2" width="28.42578125" style="237" customWidth="1"/>
    <col min="3" max="3" width="35.28515625" style="237" customWidth="1"/>
    <col min="4" max="4" width="26.85546875" style="237" customWidth="1"/>
    <col min="5" max="5" width="8.85546875" style="64" customWidth="1"/>
    <col min="6" max="6" width="6.42578125" style="64" customWidth="1"/>
    <col min="7" max="7" width="6.28515625" style="64" customWidth="1"/>
    <col min="8" max="8" width="12.7109375" style="237" customWidth="1"/>
    <col min="9" max="9" width="45.7109375" style="66" customWidth="1"/>
    <col min="10" max="10" width="0.7109375" style="237" customWidth="1"/>
    <col min="11" max="11" width="2" style="237" customWidth="1"/>
    <col min="12" max="16384" width="11.42578125" style="237"/>
  </cols>
  <sheetData>
    <row r="1" spans="1:11" s="224" customFormat="1" ht="24.4" customHeight="1">
      <c r="A1" s="222" t="s">
        <v>122</v>
      </c>
      <c r="B1" s="223"/>
      <c r="C1" s="223"/>
      <c r="D1" s="223"/>
      <c r="E1" s="488" t="s">
        <v>125</v>
      </c>
      <c r="F1" s="488"/>
      <c r="G1" s="488"/>
      <c r="H1" s="77"/>
      <c r="I1" s="46"/>
    </row>
    <row r="2" spans="1:11" s="224" customFormat="1" ht="112.15" customHeight="1">
      <c r="A2" s="225"/>
      <c r="B2" s="226"/>
      <c r="C2" s="226"/>
      <c r="D2" s="226"/>
      <c r="E2" s="489" t="s">
        <v>126</v>
      </c>
      <c r="F2" s="489" t="s">
        <v>127</v>
      </c>
      <c r="G2" s="489" t="s">
        <v>128</v>
      </c>
      <c r="H2" s="77"/>
      <c r="I2" s="53"/>
    </row>
    <row r="3" spans="1:11" s="227" customFormat="1" ht="45">
      <c r="A3" s="280" t="s">
        <v>0</v>
      </c>
      <c r="B3" s="228" t="s">
        <v>94</v>
      </c>
      <c r="C3" s="278" t="s">
        <v>123</v>
      </c>
      <c r="D3" s="279" t="s">
        <v>124</v>
      </c>
      <c r="E3" s="489"/>
      <c r="F3" s="489"/>
      <c r="G3" s="489"/>
      <c r="H3" s="278" t="s">
        <v>129</v>
      </c>
      <c r="I3" s="293" t="s">
        <v>99</v>
      </c>
      <c r="J3" s="229"/>
      <c r="K3" s="230"/>
    </row>
    <row r="4" spans="1:11" s="230" customFormat="1" ht="40.15" customHeight="1">
      <c r="A4" s="115">
        <v>1</v>
      </c>
      <c r="B4" s="407"/>
      <c r="C4" s="409"/>
      <c r="D4" s="409"/>
      <c r="E4" s="408"/>
      <c r="F4" s="408"/>
      <c r="G4" s="408"/>
      <c r="H4" s="408"/>
      <c r="I4" s="62"/>
      <c r="J4" s="233"/>
    </row>
    <row r="5" spans="1:11" s="230" customFormat="1" ht="40.15" customHeight="1">
      <c r="A5" s="115">
        <v>2</v>
      </c>
      <c r="B5" s="407"/>
      <c r="C5" s="409"/>
      <c r="D5" s="409"/>
      <c r="E5" s="408"/>
      <c r="F5" s="408"/>
      <c r="G5" s="408"/>
      <c r="H5" s="408"/>
      <c r="I5" s="62"/>
      <c r="J5" s="233"/>
    </row>
    <row r="6" spans="1:11" s="227" customFormat="1" ht="40.15" customHeight="1">
      <c r="A6" s="115">
        <v>3</v>
      </c>
      <c r="B6" s="231"/>
      <c r="C6" s="261"/>
      <c r="D6" s="261"/>
      <c r="E6" s="242"/>
      <c r="F6" s="242"/>
      <c r="G6" s="242"/>
      <c r="H6" s="232"/>
      <c r="I6" s="62"/>
      <c r="J6" s="233"/>
    </row>
    <row r="7" spans="1:11" s="227" customFormat="1" ht="40.15" customHeight="1">
      <c r="A7" s="115">
        <v>4</v>
      </c>
      <c r="B7" s="231"/>
      <c r="C7" s="261"/>
      <c r="D7" s="261"/>
      <c r="E7" s="242"/>
      <c r="F7" s="242"/>
      <c r="G7" s="242"/>
      <c r="H7" s="232"/>
      <c r="I7" s="62"/>
      <c r="J7" s="233"/>
    </row>
    <row r="8" spans="1:11" s="227" customFormat="1" ht="40.15" customHeight="1">
      <c r="A8" s="115">
        <v>5</v>
      </c>
      <c r="B8" s="231"/>
      <c r="C8" s="261"/>
      <c r="D8" s="261"/>
      <c r="E8" s="243"/>
      <c r="F8" s="243"/>
      <c r="G8" s="243"/>
      <c r="H8" s="232"/>
      <c r="I8" s="62"/>
      <c r="J8" s="233"/>
    </row>
    <row r="9" spans="1:11" s="227" customFormat="1" ht="40.15" customHeight="1">
      <c r="A9" s="115">
        <v>6</v>
      </c>
      <c r="B9" s="231"/>
      <c r="C9" s="261"/>
      <c r="D9" s="262"/>
      <c r="E9" s="242"/>
      <c r="F9" s="242"/>
      <c r="G9" s="242"/>
      <c r="H9" s="232"/>
      <c r="I9" s="62"/>
      <c r="J9" s="233"/>
    </row>
    <row r="10" spans="1:11" s="227" customFormat="1" ht="40.15" customHeight="1">
      <c r="A10" s="115">
        <v>7</v>
      </c>
      <c r="B10" s="231"/>
      <c r="C10" s="262"/>
      <c r="D10" s="261"/>
      <c r="E10" s="242"/>
      <c r="F10" s="242"/>
      <c r="G10" s="242"/>
      <c r="H10" s="232"/>
      <c r="I10" s="62"/>
      <c r="J10" s="233"/>
    </row>
    <row r="11" spans="1:11" s="227" customFormat="1" ht="40.15" customHeight="1">
      <c r="A11" s="115">
        <v>8</v>
      </c>
      <c r="B11" s="231"/>
      <c r="C11" s="262"/>
      <c r="D11" s="262"/>
      <c r="E11" s="242"/>
      <c r="F11" s="242"/>
      <c r="G11" s="242"/>
      <c r="H11" s="232"/>
      <c r="I11" s="62"/>
      <c r="J11" s="233"/>
    </row>
    <row r="12" spans="1:11" s="227" customFormat="1" ht="40.15" customHeight="1">
      <c r="A12" s="115">
        <v>9</v>
      </c>
      <c r="B12" s="231"/>
      <c r="C12" s="262"/>
      <c r="D12" s="262"/>
      <c r="E12" s="244"/>
      <c r="F12" s="244"/>
      <c r="G12" s="244"/>
      <c r="H12" s="232"/>
      <c r="I12" s="263"/>
      <c r="J12" s="233"/>
    </row>
    <row r="13" spans="1:11" s="227" customFormat="1" ht="40.15" customHeight="1">
      <c r="A13" s="115">
        <v>10</v>
      </c>
      <c r="B13" s="231"/>
      <c r="C13" s="262"/>
      <c r="D13" s="262"/>
      <c r="E13" s="244"/>
      <c r="F13" s="244"/>
      <c r="G13" s="244"/>
      <c r="H13" s="232"/>
      <c r="I13" s="263"/>
      <c r="J13" s="233"/>
    </row>
    <row r="14" spans="1:11" s="227" customFormat="1" ht="40.15" customHeight="1">
      <c r="A14" s="115">
        <v>11</v>
      </c>
      <c r="B14" s="231"/>
      <c r="C14" s="262"/>
      <c r="D14" s="262"/>
      <c r="E14" s="234"/>
      <c r="F14" s="234"/>
      <c r="G14" s="234"/>
      <c r="H14" s="232"/>
      <c r="I14" s="263"/>
      <c r="J14" s="233"/>
    </row>
    <row r="15" spans="1:11" s="227" customFormat="1" ht="40.15" customHeight="1">
      <c r="A15" s="115">
        <v>12</v>
      </c>
      <c r="B15" s="231"/>
      <c r="C15" s="262"/>
      <c r="D15" s="262"/>
      <c r="E15" s="234"/>
      <c r="F15" s="234"/>
      <c r="G15" s="234"/>
      <c r="H15" s="232"/>
      <c r="I15" s="263"/>
      <c r="J15" s="233"/>
    </row>
    <row r="16" spans="1:11" s="227" customFormat="1" ht="40.15" customHeight="1">
      <c r="A16" s="115">
        <v>13</v>
      </c>
      <c r="B16" s="231"/>
      <c r="C16" s="262"/>
      <c r="D16" s="262"/>
      <c r="E16" s="234"/>
      <c r="F16" s="234"/>
      <c r="G16" s="234"/>
      <c r="H16" s="232"/>
      <c r="I16" s="263"/>
      <c r="J16" s="233"/>
    </row>
    <row r="17" spans="1:10" s="227" customFormat="1" ht="40.15" customHeight="1">
      <c r="A17" s="115">
        <v>14</v>
      </c>
      <c r="B17" s="231"/>
      <c r="C17" s="262"/>
      <c r="D17" s="262"/>
      <c r="E17" s="234"/>
      <c r="F17" s="234"/>
      <c r="G17" s="234"/>
      <c r="H17" s="232"/>
      <c r="I17" s="263"/>
      <c r="J17" s="233"/>
    </row>
    <row r="18" spans="1:10" s="227" customFormat="1" ht="4.5" customHeight="1">
      <c r="A18" s="235"/>
      <c r="B18" s="235"/>
      <c r="C18" s="235"/>
      <c r="D18" s="235"/>
      <c r="E18" s="235"/>
      <c r="F18" s="235"/>
      <c r="G18" s="235"/>
      <c r="H18" s="235"/>
      <c r="I18" s="235"/>
      <c r="J18" s="236"/>
    </row>
  </sheetData>
  <mergeCells count="4">
    <mergeCell ref="E1:G1"/>
    <mergeCell ref="E2:E3"/>
    <mergeCell ref="F2:F3"/>
    <mergeCell ref="G2:G3"/>
  </mergeCells>
  <pageMargins left="0.70866141732283472" right="0.70866141732283472" top="0.78740157480314965" bottom="0.78740157480314965" header="0.31496062992125984" footer="0.31496062992125984"/>
  <pageSetup paperSize="9" scale="64" fitToHeight="0" orientation="landscape" r:id="rId1"/>
  <headerFooter alignWithMargins="0">
    <oddHeader>&amp;A</oddHeader>
    <oddFooter>&amp;C&amp;D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70C0"/>
    <pageSetUpPr fitToPage="1"/>
  </sheetPr>
  <dimension ref="A1:AS21"/>
  <sheetViews>
    <sheetView zoomScale="90" zoomScaleNormal="90" zoomScaleSheetLayoutView="80" workbookViewId="0">
      <pane ySplit="5" topLeftCell="A8" activePane="bottomLeft" state="frozen"/>
      <selection pane="bottomLeft" activeCell="C5" sqref="C5"/>
    </sheetView>
  </sheetViews>
  <sheetFormatPr baseColWidth="10" defaultColWidth="13" defaultRowHeight="14.25"/>
  <cols>
    <col min="1" max="1" width="4.28515625" style="122" customWidth="1"/>
    <col min="2" max="2" width="32.28515625" style="122" customWidth="1"/>
    <col min="3" max="3" width="5.42578125" style="122" customWidth="1"/>
    <col min="4" max="4" width="19.42578125" style="64" customWidth="1"/>
    <col min="5" max="7" width="4.7109375" style="64" customWidth="1"/>
    <col min="8" max="8" width="1.42578125" style="64" customWidth="1"/>
    <col min="9" max="9" width="6.42578125" style="64" customWidth="1"/>
    <col min="10" max="10" width="1.42578125" style="64" customWidth="1"/>
    <col min="11" max="12" width="5" style="64" customWidth="1"/>
    <col min="13" max="14" width="5.7109375" style="64" customWidth="1"/>
    <col min="15" max="15" width="5.42578125" style="64" customWidth="1"/>
    <col min="16" max="16" width="1.42578125" style="64" customWidth="1"/>
    <col min="17" max="25" width="5.42578125" style="64" customWidth="1"/>
    <col min="26" max="26" width="1.42578125" style="64" customWidth="1"/>
    <col min="27" max="30" width="5.42578125" style="64" customWidth="1"/>
    <col min="31" max="31" width="1.42578125" style="64" customWidth="1"/>
    <col min="32" max="33" width="6.28515625" style="64" customWidth="1"/>
    <col min="34" max="34" width="1.42578125" style="64" customWidth="1"/>
    <col min="35" max="35" width="24.140625" style="64" customWidth="1"/>
    <col min="36" max="36" width="15.7109375" style="64" customWidth="1"/>
    <col min="37" max="37" width="0.7109375" style="64" customWidth="1"/>
    <col min="38" max="39" width="13.42578125" style="64" customWidth="1"/>
    <col min="40" max="40" width="13.7109375" style="64" customWidth="1"/>
    <col min="41" max="41" width="0.7109375" style="64" customWidth="1"/>
    <col min="42" max="42" width="5" style="64" customWidth="1"/>
    <col min="43" max="43" width="0.7109375" style="64" customWidth="1"/>
    <col min="44" max="44" width="21.42578125" style="64" customWidth="1"/>
    <col min="45" max="45" width="0.7109375" style="64" customWidth="1"/>
    <col min="46" max="46" width="2.42578125" style="64" customWidth="1"/>
    <col min="47" max="16384" width="13" style="64"/>
  </cols>
  <sheetData>
    <row r="1" spans="1:45" s="47" customFormat="1" ht="28.5" customHeight="1">
      <c r="A1" s="154" t="s">
        <v>131</v>
      </c>
      <c r="B1" s="82"/>
      <c r="C1" s="82"/>
      <c r="D1" s="83"/>
      <c r="E1" s="83"/>
      <c r="F1" s="83"/>
      <c r="G1" s="83"/>
      <c r="H1" s="84"/>
      <c r="I1" s="85"/>
      <c r="J1" s="86"/>
      <c r="K1" s="494" t="s">
        <v>138</v>
      </c>
      <c r="L1" s="494"/>
      <c r="M1" s="494"/>
      <c r="N1" s="494"/>
      <c r="O1" s="494"/>
      <c r="P1" s="87"/>
      <c r="Q1" s="493" t="s">
        <v>143</v>
      </c>
      <c r="R1" s="493"/>
      <c r="S1" s="493"/>
      <c r="T1" s="493"/>
      <c r="U1" s="493"/>
      <c r="V1" s="493"/>
      <c r="W1" s="493"/>
      <c r="X1" s="493"/>
      <c r="Y1" s="493"/>
      <c r="Z1" s="87"/>
      <c r="AA1" s="493" t="s">
        <v>153</v>
      </c>
      <c r="AB1" s="493"/>
      <c r="AC1" s="493"/>
      <c r="AD1" s="493"/>
      <c r="AE1" s="88"/>
      <c r="AF1" s="89"/>
      <c r="AG1" s="89"/>
      <c r="AH1" s="89"/>
      <c r="AI1" s="90"/>
      <c r="AJ1" s="90"/>
      <c r="AK1" s="132"/>
      <c r="AL1" s="132"/>
      <c r="AM1" s="132"/>
      <c r="AN1" s="132"/>
      <c r="AO1" s="84"/>
      <c r="AP1" s="91"/>
      <c r="AQ1" s="91"/>
      <c r="AR1" s="91"/>
    </row>
    <row r="2" spans="1:45" s="47" customFormat="1" ht="27" customHeight="1">
      <c r="A2" s="44"/>
      <c r="B2" s="44"/>
      <c r="C2" s="44"/>
      <c r="D2" s="83"/>
      <c r="E2" s="495" t="s">
        <v>133</v>
      </c>
      <c r="F2" s="495"/>
      <c r="G2" s="495"/>
      <c r="H2" s="92"/>
      <c r="I2" s="499" t="s">
        <v>137</v>
      </c>
      <c r="J2" s="93"/>
      <c r="K2" s="491" t="s">
        <v>139</v>
      </c>
      <c r="L2" s="491" t="s">
        <v>159</v>
      </c>
      <c r="M2" s="491" t="s">
        <v>140</v>
      </c>
      <c r="N2" s="491" t="s">
        <v>141</v>
      </c>
      <c r="O2" s="491" t="s">
        <v>142</v>
      </c>
      <c r="P2" s="375"/>
      <c r="Q2" s="491" t="s">
        <v>144</v>
      </c>
      <c r="R2" s="491" t="s">
        <v>145</v>
      </c>
      <c r="S2" s="491" t="s">
        <v>146</v>
      </c>
      <c r="T2" s="491" t="s">
        <v>147</v>
      </c>
      <c r="U2" s="491" t="s">
        <v>148</v>
      </c>
      <c r="V2" s="491" t="s">
        <v>149</v>
      </c>
      <c r="W2" s="491" t="s">
        <v>150</v>
      </c>
      <c r="X2" s="491" t="s">
        <v>151</v>
      </c>
      <c r="Y2" s="491" t="s">
        <v>152</v>
      </c>
      <c r="Z2" s="375"/>
      <c r="AA2" s="491" t="s">
        <v>154</v>
      </c>
      <c r="AB2" s="491" t="s">
        <v>155</v>
      </c>
      <c r="AC2" s="491" t="s">
        <v>156</v>
      </c>
      <c r="AD2" s="491" t="s">
        <v>152</v>
      </c>
      <c r="AE2" s="94"/>
      <c r="AF2" s="95"/>
      <c r="AG2" s="95"/>
      <c r="AH2" s="95"/>
      <c r="AI2" s="90"/>
      <c r="AJ2" s="90"/>
      <c r="AK2" s="45"/>
      <c r="AL2" s="45"/>
      <c r="AM2" s="45"/>
      <c r="AN2" s="45"/>
      <c r="AO2" s="45"/>
      <c r="AP2" s="96"/>
      <c r="AQ2" s="96"/>
      <c r="AR2" s="96"/>
      <c r="AS2" s="46"/>
    </row>
    <row r="3" spans="1:45" s="47" customFormat="1" ht="78.75" customHeight="1">
      <c r="A3" s="44"/>
      <c r="B3" s="44"/>
      <c r="C3" s="44"/>
      <c r="D3" s="83"/>
      <c r="E3" s="496" t="s">
        <v>135</v>
      </c>
      <c r="F3" s="496" t="s">
        <v>134</v>
      </c>
      <c r="G3" s="496" t="s">
        <v>136</v>
      </c>
      <c r="H3" s="92"/>
      <c r="I3" s="500"/>
      <c r="J3" s="93"/>
      <c r="K3" s="491"/>
      <c r="L3" s="491"/>
      <c r="M3" s="491"/>
      <c r="N3" s="491"/>
      <c r="O3" s="491"/>
      <c r="P3" s="375"/>
      <c r="Q3" s="491"/>
      <c r="R3" s="491"/>
      <c r="S3" s="491"/>
      <c r="T3" s="491"/>
      <c r="U3" s="491"/>
      <c r="V3" s="491"/>
      <c r="W3" s="491"/>
      <c r="X3" s="491"/>
      <c r="Y3" s="491"/>
      <c r="Z3" s="375"/>
      <c r="AA3" s="491"/>
      <c r="AB3" s="491"/>
      <c r="AC3" s="491"/>
      <c r="AD3" s="491"/>
      <c r="AE3" s="94"/>
      <c r="AF3" s="95"/>
      <c r="AG3" s="95"/>
      <c r="AH3" s="95"/>
      <c r="AI3" s="90"/>
      <c r="AJ3" s="90"/>
      <c r="AK3" s="45"/>
      <c r="AL3" s="45"/>
      <c r="AM3" s="45"/>
      <c r="AN3" s="45"/>
      <c r="AO3" s="45"/>
      <c r="AP3" s="96"/>
      <c r="AQ3" s="96"/>
      <c r="AR3" s="96"/>
      <c r="AS3" s="46"/>
    </row>
    <row r="4" spans="1:45" s="47" customFormat="1" ht="23.25" customHeight="1">
      <c r="A4" s="5"/>
      <c r="B4" s="5"/>
      <c r="C4" s="5"/>
      <c r="D4" s="97"/>
      <c r="E4" s="497"/>
      <c r="F4" s="497"/>
      <c r="G4" s="497"/>
      <c r="H4" s="92"/>
      <c r="I4" s="500"/>
      <c r="J4" s="98"/>
      <c r="K4" s="491"/>
      <c r="L4" s="491"/>
      <c r="M4" s="491"/>
      <c r="N4" s="491"/>
      <c r="O4" s="491"/>
      <c r="P4" s="376"/>
      <c r="Q4" s="491"/>
      <c r="R4" s="491"/>
      <c r="S4" s="491"/>
      <c r="T4" s="491"/>
      <c r="U4" s="491"/>
      <c r="V4" s="491"/>
      <c r="W4" s="491"/>
      <c r="X4" s="491"/>
      <c r="Y4" s="491"/>
      <c r="Z4" s="376"/>
      <c r="AA4" s="491"/>
      <c r="AB4" s="491"/>
      <c r="AC4" s="491"/>
      <c r="AD4" s="491"/>
      <c r="AE4" s="99"/>
      <c r="AF4" s="492"/>
      <c r="AG4" s="492"/>
      <c r="AH4" s="137"/>
      <c r="AI4" s="100"/>
      <c r="AJ4" s="90"/>
      <c r="AK4" s="101"/>
      <c r="AL4" s="101"/>
      <c r="AM4" s="490"/>
      <c r="AN4" s="490"/>
      <c r="AO4" s="92"/>
      <c r="AP4" s="102"/>
      <c r="AQ4" s="102"/>
      <c r="AR4" s="103"/>
      <c r="AS4" s="46"/>
    </row>
    <row r="5" spans="1:45" s="47" customFormat="1" ht="60" customHeight="1">
      <c r="A5" s="281" t="s">
        <v>0</v>
      </c>
      <c r="B5" s="124" t="s">
        <v>130</v>
      </c>
      <c r="C5" s="124" t="s">
        <v>109</v>
      </c>
      <c r="D5" s="276" t="s">
        <v>132</v>
      </c>
      <c r="E5" s="498"/>
      <c r="F5" s="498"/>
      <c r="G5" s="498"/>
      <c r="H5" s="282"/>
      <c r="I5" s="501"/>
      <c r="J5" s="283"/>
      <c r="K5" s="491"/>
      <c r="L5" s="491"/>
      <c r="M5" s="491"/>
      <c r="N5" s="491"/>
      <c r="O5" s="491"/>
      <c r="P5" s="374"/>
      <c r="Q5" s="491"/>
      <c r="R5" s="491"/>
      <c r="S5" s="491"/>
      <c r="T5" s="491"/>
      <c r="U5" s="491"/>
      <c r="V5" s="491"/>
      <c r="W5" s="491"/>
      <c r="X5" s="491"/>
      <c r="Y5" s="491"/>
      <c r="Z5" s="374"/>
      <c r="AA5" s="491"/>
      <c r="AB5" s="491"/>
      <c r="AC5" s="491"/>
      <c r="AD5" s="491"/>
      <c r="AE5" s="104"/>
      <c r="AF5" s="284" t="s">
        <v>157</v>
      </c>
      <c r="AG5" s="284" t="s">
        <v>109</v>
      </c>
      <c r="AH5" s="104"/>
      <c r="AI5" s="285" t="s">
        <v>99</v>
      </c>
      <c r="AJ5" s="286" t="s">
        <v>158</v>
      </c>
      <c r="AK5" s="105"/>
      <c r="AL5" s="101"/>
      <c r="AM5" s="490"/>
      <c r="AN5" s="490"/>
      <c r="AO5" s="92"/>
      <c r="AP5" s="92"/>
      <c r="AQ5" s="92"/>
      <c r="AR5" s="90"/>
      <c r="AS5" s="46"/>
    </row>
    <row r="6" spans="1:45" s="109" customFormat="1" ht="40.15" customHeight="1">
      <c r="A6" s="110">
        <v>1</v>
      </c>
      <c r="B6" s="414"/>
      <c r="C6" s="412"/>
      <c r="D6" s="414"/>
      <c r="E6" s="411"/>
      <c r="F6" s="411"/>
      <c r="G6" s="411"/>
      <c r="H6" s="113"/>
      <c r="I6" s="419"/>
      <c r="J6" s="416"/>
      <c r="K6" s="417"/>
      <c r="L6" s="417"/>
      <c r="M6" s="417"/>
      <c r="N6" s="417"/>
      <c r="O6" s="201"/>
      <c r="P6" s="201"/>
      <c r="Q6" s="423"/>
      <c r="R6" s="423"/>
      <c r="S6" s="421"/>
      <c r="T6" s="421"/>
      <c r="U6" s="421"/>
      <c r="V6" s="201"/>
      <c r="W6" s="201"/>
      <c r="X6" s="201"/>
      <c r="Y6" s="201"/>
      <c r="Z6" s="201"/>
      <c r="AA6" s="201"/>
      <c r="AB6" s="201"/>
      <c r="AC6" s="201"/>
      <c r="AD6" s="201"/>
      <c r="AE6" s="113"/>
      <c r="AF6" s="425"/>
      <c r="AG6" s="426"/>
      <c r="AH6" s="425"/>
      <c r="AI6" s="427"/>
      <c r="AJ6" s="429"/>
      <c r="AK6" s="106"/>
      <c r="AL6" s="116"/>
      <c r="AM6" s="116"/>
      <c r="AN6" s="116"/>
      <c r="AO6" s="107"/>
      <c r="AP6" s="108"/>
      <c r="AQ6" s="108"/>
      <c r="AR6" s="108"/>
    </row>
    <row r="7" spans="1:45" s="109" customFormat="1" ht="40.15" customHeight="1">
      <c r="A7" s="110">
        <v>2</v>
      </c>
      <c r="B7" s="414"/>
      <c r="C7" s="410"/>
      <c r="D7" s="414"/>
      <c r="E7" s="411"/>
      <c r="F7" s="411"/>
      <c r="G7" s="411"/>
      <c r="H7" s="113"/>
      <c r="I7" s="419"/>
      <c r="J7" s="416"/>
      <c r="K7" s="418"/>
      <c r="L7" s="418"/>
      <c r="M7" s="418"/>
      <c r="N7" s="418"/>
      <c r="O7" s="201"/>
      <c r="P7" s="201"/>
      <c r="Q7" s="424"/>
      <c r="R7" s="424"/>
      <c r="S7" s="422"/>
      <c r="T7" s="422"/>
      <c r="U7" s="422"/>
      <c r="V7" s="201"/>
      <c r="W7" s="201"/>
      <c r="X7" s="201"/>
      <c r="Y7" s="201"/>
      <c r="Z7" s="201"/>
      <c r="AA7" s="201"/>
      <c r="AB7" s="201"/>
      <c r="AC7" s="201"/>
      <c r="AD7" s="201"/>
      <c r="AE7" s="113"/>
      <c r="AF7" s="425"/>
      <c r="AG7" s="426"/>
      <c r="AH7" s="425"/>
      <c r="AI7" s="427"/>
      <c r="AJ7" s="429"/>
      <c r="AK7" s="106"/>
      <c r="AL7" s="116"/>
      <c r="AM7" s="116"/>
      <c r="AN7" s="116"/>
      <c r="AO7" s="107"/>
      <c r="AP7" s="108"/>
      <c r="AQ7" s="108"/>
      <c r="AR7" s="108"/>
    </row>
    <row r="8" spans="1:45" s="109" customFormat="1" ht="40.15" customHeight="1">
      <c r="A8" s="110">
        <v>3</v>
      </c>
      <c r="B8" s="413"/>
      <c r="C8" s="410"/>
      <c r="D8" s="415"/>
      <c r="E8" s="411"/>
      <c r="F8" s="411"/>
      <c r="G8" s="411"/>
      <c r="H8" s="113"/>
      <c r="I8" s="419"/>
      <c r="J8" s="416"/>
      <c r="K8" s="418"/>
      <c r="L8" s="418"/>
      <c r="M8" s="418"/>
      <c r="N8" s="418"/>
      <c r="O8" s="201"/>
      <c r="P8" s="201"/>
      <c r="Q8" s="424"/>
      <c r="R8" s="424"/>
      <c r="S8" s="422"/>
      <c r="T8" s="422"/>
      <c r="U8" s="422"/>
      <c r="V8" s="201"/>
      <c r="W8" s="201"/>
      <c r="X8" s="201"/>
      <c r="Y8" s="201"/>
      <c r="Z8" s="201"/>
      <c r="AA8" s="201"/>
      <c r="AB8" s="201"/>
      <c r="AC8" s="201"/>
      <c r="AD8" s="201"/>
      <c r="AE8" s="113"/>
      <c r="AF8" s="425"/>
      <c r="AG8" s="426"/>
      <c r="AH8" s="425"/>
      <c r="AI8" s="427"/>
      <c r="AJ8" s="429"/>
      <c r="AK8" s="106"/>
      <c r="AL8" s="116"/>
      <c r="AM8" s="116"/>
      <c r="AN8" s="116"/>
      <c r="AO8" s="107"/>
      <c r="AP8" s="108"/>
      <c r="AQ8" s="108"/>
      <c r="AR8" s="108"/>
    </row>
    <row r="9" spans="1:45" s="109" customFormat="1" ht="40.15" customHeight="1">
      <c r="A9" s="110">
        <v>4</v>
      </c>
      <c r="B9" s="57"/>
      <c r="C9" s="113"/>
      <c r="D9" s="57"/>
      <c r="E9" s="112"/>
      <c r="F9" s="112"/>
      <c r="G9" s="112"/>
      <c r="H9" s="113"/>
      <c r="I9" s="135"/>
      <c r="J9" s="113"/>
      <c r="K9" s="201"/>
      <c r="L9" s="201"/>
      <c r="M9" s="201"/>
      <c r="N9" s="201"/>
      <c r="O9" s="201"/>
      <c r="P9" s="201"/>
      <c r="Q9" s="201"/>
      <c r="R9" s="201"/>
      <c r="S9" s="201"/>
      <c r="T9" s="201"/>
      <c r="U9" s="201"/>
      <c r="V9" s="201"/>
      <c r="W9" s="201"/>
      <c r="X9" s="201"/>
      <c r="Y9" s="201"/>
      <c r="Z9" s="201"/>
      <c r="AA9" s="201"/>
      <c r="AB9" s="201"/>
      <c r="AC9" s="201"/>
      <c r="AD9" s="201"/>
      <c r="AE9" s="113"/>
      <c r="AF9" s="113"/>
      <c r="AG9" s="135"/>
      <c r="AH9" s="113"/>
      <c r="AI9" s="264"/>
      <c r="AJ9" s="113"/>
      <c r="AK9" s="106"/>
      <c r="AL9" s="116"/>
      <c r="AM9" s="116"/>
      <c r="AN9" s="116"/>
      <c r="AO9" s="107"/>
      <c r="AP9" s="108"/>
      <c r="AQ9" s="108"/>
      <c r="AR9" s="108"/>
    </row>
    <row r="10" spans="1:45" s="109" customFormat="1" ht="40.15" customHeight="1">
      <c r="A10" s="110">
        <v>5</v>
      </c>
      <c r="B10" s="57"/>
      <c r="C10" s="113"/>
      <c r="D10" s="57"/>
      <c r="E10" s="112"/>
      <c r="F10" s="112"/>
      <c r="G10" s="112"/>
      <c r="H10" s="113"/>
      <c r="I10" s="135"/>
      <c r="J10" s="113"/>
      <c r="K10" s="114"/>
      <c r="L10" s="114"/>
      <c r="M10" s="114"/>
      <c r="N10" s="114"/>
      <c r="O10" s="114"/>
      <c r="P10" s="113"/>
      <c r="Q10" s="113"/>
      <c r="R10" s="113"/>
      <c r="S10" s="113"/>
      <c r="T10" s="113"/>
      <c r="U10" s="113"/>
      <c r="V10" s="113"/>
      <c r="W10" s="113"/>
      <c r="X10" s="113"/>
      <c r="Y10" s="113"/>
      <c r="Z10" s="113"/>
      <c r="AA10" s="113"/>
      <c r="AB10" s="113"/>
      <c r="AC10" s="113"/>
      <c r="AD10" s="113"/>
      <c r="AE10" s="113"/>
      <c r="AF10" s="113"/>
      <c r="AG10" s="135"/>
      <c r="AH10" s="113"/>
      <c r="AI10" s="264"/>
      <c r="AJ10" s="113"/>
      <c r="AK10" s="106"/>
      <c r="AL10" s="116"/>
      <c r="AM10" s="116"/>
      <c r="AN10" s="116"/>
      <c r="AO10" s="107"/>
      <c r="AP10" s="108"/>
      <c r="AQ10" s="108"/>
      <c r="AR10" s="108"/>
    </row>
    <row r="11" spans="1:45" s="109" customFormat="1" ht="40.15" customHeight="1">
      <c r="A11" s="110">
        <v>6</v>
      </c>
      <c r="B11" s="57"/>
      <c r="C11" s="113"/>
      <c r="D11" s="57"/>
      <c r="E11" s="112"/>
      <c r="F11" s="112"/>
      <c r="G11" s="112"/>
      <c r="H11" s="113"/>
      <c r="I11" s="135"/>
      <c r="J11" s="113"/>
      <c r="K11" s="245"/>
      <c r="L11" s="245"/>
      <c r="M11" s="245"/>
      <c r="N11" s="245"/>
      <c r="O11" s="245"/>
      <c r="P11" s="113"/>
      <c r="Q11" s="113"/>
      <c r="R11" s="113"/>
      <c r="S11" s="113"/>
      <c r="T11" s="113"/>
      <c r="U11" s="113"/>
      <c r="V11" s="113"/>
      <c r="W11" s="113"/>
      <c r="X11" s="113"/>
      <c r="Y11" s="113"/>
      <c r="Z11" s="113"/>
      <c r="AA11" s="113"/>
      <c r="AB11" s="246"/>
      <c r="AC11" s="113"/>
      <c r="AD11" s="117"/>
      <c r="AE11" s="113"/>
      <c r="AF11" s="113"/>
      <c r="AG11" s="135"/>
      <c r="AH11" s="113"/>
      <c r="AI11" s="264"/>
      <c r="AJ11" s="113"/>
      <c r="AK11" s="106"/>
      <c r="AL11" s="116"/>
      <c r="AM11" s="116"/>
      <c r="AN11" s="116"/>
      <c r="AO11" s="107"/>
      <c r="AP11" s="108"/>
      <c r="AQ11" s="108"/>
      <c r="AR11" s="108"/>
    </row>
    <row r="12" spans="1:45" s="109" customFormat="1" ht="40.15" customHeight="1">
      <c r="A12" s="110">
        <v>7</v>
      </c>
      <c r="B12" s="110"/>
      <c r="C12" s="110"/>
      <c r="D12" s="111"/>
      <c r="E12" s="112"/>
      <c r="F12" s="112"/>
      <c r="G12" s="112"/>
      <c r="H12" s="113"/>
      <c r="I12" s="135"/>
      <c r="J12" s="113"/>
      <c r="K12" s="114"/>
      <c r="L12" s="114"/>
      <c r="M12" s="114"/>
      <c r="N12" s="114"/>
      <c r="O12" s="114"/>
      <c r="P12" s="113"/>
      <c r="Q12" s="113"/>
      <c r="R12" s="113"/>
      <c r="S12" s="113"/>
      <c r="T12" s="113"/>
      <c r="U12" s="113"/>
      <c r="V12" s="113"/>
      <c r="W12" s="113"/>
      <c r="X12" s="113"/>
      <c r="Y12" s="113"/>
      <c r="Z12" s="113"/>
      <c r="AA12" s="113"/>
      <c r="AB12" s="113"/>
      <c r="AC12" s="113"/>
      <c r="AD12" s="113"/>
      <c r="AE12" s="113"/>
      <c r="AF12" s="113"/>
      <c r="AG12" s="135"/>
      <c r="AH12" s="113"/>
      <c r="AI12" s="264"/>
      <c r="AJ12" s="113"/>
      <c r="AK12" s="106"/>
      <c r="AL12" s="116"/>
      <c r="AM12" s="116"/>
      <c r="AN12" s="116"/>
      <c r="AO12" s="107"/>
      <c r="AP12" s="108"/>
      <c r="AQ12" s="108"/>
      <c r="AR12" s="108"/>
    </row>
    <row r="13" spans="1:45" s="109" customFormat="1" ht="40.15" customHeight="1">
      <c r="A13" s="110">
        <v>8</v>
      </c>
      <c r="B13" s="110"/>
      <c r="C13" s="110"/>
      <c r="D13" s="111"/>
      <c r="E13" s="112"/>
      <c r="F13" s="112"/>
      <c r="G13" s="112"/>
      <c r="H13" s="113"/>
      <c r="I13" s="135"/>
      <c r="J13" s="113"/>
      <c r="K13" s="114"/>
      <c r="L13" s="114"/>
      <c r="M13" s="114"/>
      <c r="N13" s="114"/>
      <c r="O13" s="114"/>
      <c r="P13" s="113"/>
      <c r="Q13" s="113"/>
      <c r="R13" s="113"/>
      <c r="S13" s="113"/>
      <c r="T13" s="113"/>
      <c r="U13" s="113"/>
      <c r="V13" s="113"/>
      <c r="W13" s="113"/>
      <c r="X13" s="113"/>
      <c r="Y13" s="113"/>
      <c r="Z13" s="113"/>
      <c r="AA13" s="113"/>
      <c r="AB13" s="113"/>
      <c r="AC13" s="113"/>
      <c r="AD13" s="113"/>
      <c r="AE13" s="113"/>
      <c r="AF13" s="113"/>
      <c r="AG13" s="135"/>
      <c r="AH13" s="113"/>
      <c r="AI13" s="264"/>
      <c r="AJ13" s="113"/>
      <c r="AK13" s="106"/>
      <c r="AL13" s="116"/>
      <c r="AM13" s="116"/>
      <c r="AN13" s="116"/>
      <c r="AO13" s="107"/>
      <c r="AP13" s="108"/>
      <c r="AQ13" s="108"/>
      <c r="AR13" s="108"/>
    </row>
    <row r="14" spans="1:45" s="109" customFormat="1" ht="40.15" customHeight="1">
      <c r="A14" s="110">
        <v>9</v>
      </c>
      <c r="B14" s="110"/>
      <c r="C14" s="110"/>
      <c r="D14" s="111"/>
      <c r="E14" s="112"/>
      <c r="F14" s="112"/>
      <c r="G14" s="112"/>
      <c r="H14" s="113"/>
      <c r="I14" s="135"/>
      <c r="J14" s="113"/>
      <c r="K14" s="114"/>
      <c r="L14" s="114"/>
      <c r="M14" s="114"/>
      <c r="N14" s="114"/>
      <c r="O14" s="114"/>
      <c r="P14" s="113"/>
      <c r="Q14" s="113"/>
      <c r="R14" s="113"/>
      <c r="S14" s="113"/>
      <c r="T14" s="113"/>
      <c r="U14" s="113"/>
      <c r="V14" s="113"/>
      <c r="W14" s="113"/>
      <c r="X14" s="113"/>
      <c r="Y14" s="113"/>
      <c r="Z14" s="113"/>
      <c r="AA14" s="113"/>
      <c r="AB14" s="113"/>
      <c r="AC14" s="113"/>
      <c r="AD14" s="117"/>
      <c r="AE14" s="113"/>
      <c r="AF14" s="113"/>
      <c r="AG14" s="135"/>
      <c r="AH14" s="113"/>
      <c r="AI14" s="264"/>
      <c r="AJ14" s="113"/>
      <c r="AK14" s="106"/>
      <c r="AL14" s="116"/>
      <c r="AM14" s="116"/>
      <c r="AN14" s="116"/>
      <c r="AO14" s="107"/>
      <c r="AP14" s="108"/>
      <c r="AQ14" s="108"/>
      <c r="AR14" s="108"/>
    </row>
    <row r="15" spans="1:45" s="109" customFormat="1" ht="40.15" customHeight="1">
      <c r="A15" s="110">
        <v>10</v>
      </c>
      <c r="B15" s="110"/>
      <c r="C15" s="110"/>
      <c r="D15" s="111"/>
      <c r="E15" s="112"/>
      <c r="F15" s="112"/>
      <c r="G15" s="112"/>
      <c r="H15" s="113"/>
      <c r="I15" s="135"/>
      <c r="J15" s="113"/>
      <c r="K15" s="114"/>
      <c r="L15" s="114"/>
      <c r="M15" s="114"/>
      <c r="N15" s="114"/>
      <c r="O15" s="114"/>
      <c r="P15" s="113"/>
      <c r="Q15" s="113"/>
      <c r="R15" s="113"/>
      <c r="S15" s="113"/>
      <c r="T15" s="113"/>
      <c r="U15" s="113"/>
      <c r="V15" s="113"/>
      <c r="W15" s="113"/>
      <c r="X15" s="113"/>
      <c r="Y15" s="113"/>
      <c r="Z15" s="113"/>
      <c r="AA15" s="113"/>
      <c r="AB15" s="113"/>
      <c r="AC15" s="113"/>
      <c r="AD15" s="113"/>
      <c r="AE15" s="113"/>
      <c r="AF15" s="113"/>
      <c r="AG15" s="135"/>
      <c r="AH15" s="113"/>
      <c r="AI15" s="264"/>
      <c r="AJ15" s="113"/>
      <c r="AK15" s="106"/>
      <c r="AL15" s="116"/>
      <c r="AM15" s="116"/>
      <c r="AN15" s="116"/>
      <c r="AO15" s="107"/>
      <c r="AP15" s="108"/>
      <c r="AQ15" s="108"/>
      <c r="AR15" s="108"/>
    </row>
    <row r="16" spans="1:45" s="109" customFormat="1" ht="40.15" customHeight="1">
      <c r="A16" s="110">
        <v>11</v>
      </c>
      <c r="B16" s="110"/>
      <c r="C16" s="110"/>
      <c r="D16" s="111"/>
      <c r="E16" s="112"/>
      <c r="F16" s="112"/>
      <c r="G16" s="112"/>
      <c r="H16" s="113"/>
      <c r="I16" s="135"/>
      <c r="J16" s="113"/>
      <c r="K16" s="114"/>
      <c r="L16" s="114"/>
      <c r="M16" s="114"/>
      <c r="N16" s="114"/>
      <c r="O16" s="114"/>
      <c r="P16" s="113"/>
      <c r="Q16" s="113"/>
      <c r="R16" s="113"/>
      <c r="S16" s="113"/>
      <c r="T16" s="113"/>
      <c r="U16" s="113"/>
      <c r="V16" s="113"/>
      <c r="W16" s="113"/>
      <c r="X16" s="113"/>
      <c r="Y16" s="113"/>
      <c r="Z16" s="113"/>
      <c r="AA16" s="113"/>
      <c r="AB16" s="113"/>
      <c r="AC16" s="113"/>
      <c r="AD16" s="113"/>
      <c r="AE16" s="113"/>
      <c r="AF16" s="113"/>
      <c r="AG16" s="135"/>
      <c r="AH16" s="113"/>
      <c r="AI16" s="264"/>
      <c r="AJ16" s="113"/>
      <c r="AK16" s="106"/>
      <c r="AL16" s="116"/>
      <c r="AM16" s="116"/>
      <c r="AN16" s="116"/>
      <c r="AO16" s="107"/>
      <c r="AP16" s="108"/>
      <c r="AQ16" s="108"/>
      <c r="AR16" s="108"/>
    </row>
    <row r="17" spans="1:44" s="109" customFormat="1" ht="40.15" customHeight="1">
      <c r="A17" s="110">
        <v>12</v>
      </c>
      <c r="B17" s="110"/>
      <c r="C17" s="110"/>
      <c r="D17" s="111"/>
      <c r="E17" s="112"/>
      <c r="F17" s="112"/>
      <c r="G17" s="112"/>
      <c r="H17" s="113"/>
      <c r="I17" s="135"/>
      <c r="J17" s="113"/>
      <c r="K17" s="114"/>
      <c r="L17" s="114"/>
      <c r="M17" s="114"/>
      <c r="N17" s="114"/>
      <c r="O17" s="114"/>
      <c r="P17" s="113"/>
      <c r="Q17" s="113"/>
      <c r="R17" s="113"/>
      <c r="S17" s="113"/>
      <c r="T17" s="113"/>
      <c r="U17" s="113"/>
      <c r="V17" s="113"/>
      <c r="W17" s="113"/>
      <c r="X17" s="113"/>
      <c r="Y17" s="113"/>
      <c r="Z17" s="113"/>
      <c r="AA17" s="113"/>
      <c r="AB17" s="113"/>
      <c r="AC17" s="113"/>
      <c r="AD17" s="117"/>
      <c r="AE17" s="113"/>
      <c r="AF17" s="113"/>
      <c r="AG17" s="135"/>
      <c r="AH17" s="113"/>
      <c r="AI17" s="264"/>
      <c r="AJ17" s="113"/>
      <c r="AK17" s="106"/>
      <c r="AL17" s="116"/>
      <c r="AM17" s="116"/>
      <c r="AN17" s="116"/>
      <c r="AO17" s="107"/>
      <c r="AP17" s="108"/>
      <c r="AQ17" s="108"/>
      <c r="AR17" s="108"/>
    </row>
    <row r="18" spans="1:44" s="109" customFormat="1" ht="40.15" customHeight="1">
      <c r="A18" s="110">
        <v>13</v>
      </c>
      <c r="B18" s="110"/>
      <c r="C18" s="110"/>
      <c r="D18" s="111"/>
      <c r="E18" s="112"/>
      <c r="F18" s="112"/>
      <c r="G18" s="112"/>
      <c r="H18" s="113"/>
      <c r="I18" s="135"/>
      <c r="J18" s="113"/>
      <c r="K18" s="114"/>
      <c r="L18" s="114"/>
      <c r="M18" s="114"/>
      <c r="N18" s="114"/>
      <c r="O18" s="114"/>
      <c r="P18" s="113"/>
      <c r="Q18" s="113"/>
      <c r="R18" s="113"/>
      <c r="S18" s="113"/>
      <c r="T18" s="113"/>
      <c r="U18" s="113"/>
      <c r="V18" s="113"/>
      <c r="W18" s="113"/>
      <c r="X18" s="113"/>
      <c r="Y18" s="113"/>
      <c r="Z18" s="113"/>
      <c r="AA18" s="113"/>
      <c r="AB18" s="113"/>
      <c r="AC18" s="113"/>
      <c r="AD18" s="113"/>
      <c r="AE18" s="113"/>
      <c r="AF18" s="113"/>
      <c r="AG18" s="135"/>
      <c r="AH18" s="113"/>
      <c r="AI18" s="264"/>
      <c r="AJ18" s="113"/>
      <c r="AK18" s="106"/>
      <c r="AL18" s="116"/>
      <c r="AM18" s="116"/>
      <c r="AN18" s="116"/>
      <c r="AO18" s="107"/>
      <c r="AP18" s="108"/>
      <c r="AQ18" s="108"/>
      <c r="AR18" s="108"/>
    </row>
    <row r="19" spans="1:44" s="109" customFormat="1" ht="40.15" customHeight="1">
      <c r="A19" s="110">
        <v>14</v>
      </c>
      <c r="B19" s="110"/>
      <c r="C19" s="110"/>
      <c r="D19" s="111"/>
      <c r="E19" s="112"/>
      <c r="F19" s="112"/>
      <c r="G19" s="112"/>
      <c r="H19" s="113"/>
      <c r="I19" s="135"/>
      <c r="J19" s="113"/>
      <c r="K19" s="114"/>
      <c r="L19" s="114"/>
      <c r="M19" s="114"/>
      <c r="N19" s="114"/>
      <c r="O19" s="114"/>
      <c r="P19" s="113"/>
      <c r="Q19" s="113"/>
      <c r="R19" s="113"/>
      <c r="S19" s="113"/>
      <c r="T19" s="113"/>
      <c r="U19" s="113"/>
      <c r="V19" s="113"/>
      <c r="W19" s="113"/>
      <c r="X19" s="113"/>
      <c r="Y19" s="113"/>
      <c r="Z19" s="113"/>
      <c r="AA19" s="113"/>
      <c r="AB19" s="113"/>
      <c r="AC19" s="113"/>
      <c r="AD19" s="113"/>
      <c r="AE19" s="113"/>
      <c r="AF19" s="113"/>
      <c r="AG19" s="135"/>
      <c r="AH19" s="113"/>
      <c r="AI19" s="264"/>
      <c r="AJ19" s="113"/>
      <c r="AK19" s="106"/>
      <c r="AL19" s="116"/>
      <c r="AM19" s="116"/>
      <c r="AN19" s="116"/>
      <c r="AO19" s="107"/>
      <c r="AP19" s="108"/>
      <c r="AQ19" s="108"/>
      <c r="AR19" s="108"/>
    </row>
    <row r="20" spans="1:44" ht="6" customHeight="1">
      <c r="A20" s="118"/>
      <c r="B20" s="118"/>
      <c r="C20" s="118"/>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20"/>
      <c r="AL20" s="121"/>
      <c r="AM20" s="121"/>
      <c r="AN20" s="121"/>
      <c r="AO20" s="121"/>
      <c r="AP20" s="121"/>
      <c r="AQ20" s="121"/>
      <c r="AR20" s="121"/>
    </row>
    <row r="21" spans="1:44">
      <c r="AI21" s="123"/>
      <c r="AJ21" s="123"/>
    </row>
  </sheetData>
  <mergeCells count="29">
    <mergeCell ref="K1:O1"/>
    <mergeCell ref="Q1:Y1"/>
    <mergeCell ref="E2:G2"/>
    <mergeCell ref="E3:E5"/>
    <mergeCell ref="F3:F5"/>
    <mergeCell ref="G3:G5"/>
    <mergeCell ref="I2:I5"/>
    <mergeCell ref="AA1:AD1"/>
    <mergeCell ref="K2:K5"/>
    <mergeCell ref="U2:U5"/>
    <mergeCell ref="V2:V5"/>
    <mergeCell ref="M2:M5"/>
    <mergeCell ref="AA2:AA5"/>
    <mergeCell ref="AB2:AB5"/>
    <mergeCell ref="L2:L5"/>
    <mergeCell ref="N2:N5"/>
    <mergeCell ref="T2:T5"/>
    <mergeCell ref="Q2:Q5"/>
    <mergeCell ref="R2:R5"/>
    <mergeCell ref="X2:X5"/>
    <mergeCell ref="O2:O5"/>
    <mergeCell ref="W2:W5"/>
    <mergeCell ref="S2:S5"/>
    <mergeCell ref="AN4:AN5"/>
    <mergeCell ref="AM4:AM5"/>
    <mergeCell ref="Y2:Y5"/>
    <mergeCell ref="AC2:AC5"/>
    <mergeCell ref="AD2:AD5"/>
    <mergeCell ref="AF4:AG4"/>
  </mergeCells>
  <phoneticPr fontId="8" type="noConversion"/>
  <dataValidations count="1">
    <dataValidation type="list" allowBlank="1" showInputMessage="1" showErrorMessage="1" sqref="H6:H19" xr:uid="{00000000-0002-0000-0700-000000000000}">
      <formula1>Fristigkeit</formula1>
    </dataValidation>
  </dataValidations>
  <printOptions horizontalCentered="1"/>
  <pageMargins left="0.23622047244094491" right="0.23622047244094491" top="0.31496062992125984" bottom="0.31496062992125984" header="0.31496062992125984" footer="0.31496062992125984"/>
  <pageSetup paperSize="9" scale="60" fitToHeight="0" orientation="landscape" r:id="rId1"/>
  <headerFooter alignWithMargins="0">
    <oddHeader>&amp;A</oddHeader>
    <oddFooter>&amp;C&amp;D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N23"/>
  <sheetViews>
    <sheetView zoomScaleNormal="100" zoomScaleSheetLayoutView="55" workbookViewId="0">
      <pane ySplit="3" topLeftCell="A10" activePane="bottomLeft" state="frozen"/>
      <selection pane="bottomLeft" activeCell="A12" sqref="A12"/>
    </sheetView>
  </sheetViews>
  <sheetFormatPr baseColWidth="10" defaultColWidth="11.42578125" defaultRowHeight="14.25"/>
  <cols>
    <col min="1" max="1" width="3.140625" style="64" customWidth="1"/>
    <col min="2" max="2" width="44.85546875" style="13" customWidth="1"/>
    <col min="3" max="3" width="22.5703125" style="13" customWidth="1"/>
    <col min="4" max="6" width="6.140625" style="13" customWidth="1"/>
    <col min="7" max="7" width="11.5703125" style="237" customWidth="1"/>
    <col min="8" max="8" width="1.42578125" style="66" customWidth="1"/>
    <col min="9" max="10" width="7.140625" style="64" customWidth="1"/>
    <col min="11" max="11" width="1.42578125" style="66" customWidth="1"/>
    <col min="12" max="12" width="53.28515625" style="13" customWidth="1"/>
    <col min="13" max="13" width="0.7109375" style="13" customWidth="1"/>
    <col min="14" max="14" width="2" style="13" customWidth="1"/>
    <col min="15" max="17" width="11.42578125" style="13"/>
    <col min="18" max="19" width="11.42578125" style="13" customWidth="1"/>
    <col min="20" max="20" width="11.7109375" style="13" customWidth="1"/>
    <col min="21" max="16384" width="11.42578125" style="13"/>
  </cols>
  <sheetData>
    <row r="1" spans="1:14" s="15" customFormat="1" ht="32.25" customHeight="1">
      <c r="A1" s="131" t="s">
        <v>160</v>
      </c>
      <c r="B1" s="77"/>
      <c r="C1" s="5"/>
      <c r="D1" s="5"/>
      <c r="E1" s="5"/>
      <c r="F1" s="5"/>
      <c r="H1" s="45"/>
      <c r="I1" s="95"/>
      <c r="J1" s="95"/>
      <c r="K1" s="45"/>
    </row>
    <row r="2" spans="1:14" s="401" customFormat="1" ht="88.15" customHeight="1">
      <c r="A2" s="131"/>
      <c r="B2" s="428"/>
      <c r="C2" s="5"/>
      <c r="D2" s="491" t="s">
        <v>163</v>
      </c>
      <c r="E2" s="491" t="s">
        <v>139</v>
      </c>
      <c r="F2" s="491" t="s">
        <v>159</v>
      </c>
      <c r="G2" s="502" t="s">
        <v>152</v>
      </c>
      <c r="H2" s="45"/>
      <c r="I2" s="95"/>
      <c r="J2" s="95"/>
      <c r="K2" s="45"/>
    </row>
    <row r="3" spans="1:14" s="6" customFormat="1" ht="30">
      <c r="A3" s="287" t="s">
        <v>0</v>
      </c>
      <c r="B3" s="124" t="s">
        <v>161</v>
      </c>
      <c r="C3" s="54" t="s">
        <v>162</v>
      </c>
      <c r="D3" s="491"/>
      <c r="E3" s="491"/>
      <c r="F3" s="491"/>
      <c r="G3" s="503"/>
      <c r="H3" s="420"/>
      <c r="I3" s="284" t="s">
        <v>157</v>
      </c>
      <c r="J3" s="284" t="s">
        <v>109</v>
      </c>
      <c r="K3" s="133"/>
      <c r="L3" s="276" t="s">
        <v>99</v>
      </c>
      <c r="M3" s="125"/>
      <c r="N3" s="3"/>
    </row>
    <row r="4" spans="1:14" s="3" customFormat="1" ht="40.15" customHeight="1">
      <c r="A4" s="62">
        <v>1</v>
      </c>
      <c r="B4" s="436"/>
      <c r="C4" s="436"/>
      <c r="D4" s="442"/>
      <c r="E4" s="441"/>
      <c r="F4" s="441"/>
      <c r="G4" s="442"/>
      <c r="H4" s="432"/>
      <c r="I4" s="434"/>
      <c r="J4" s="437"/>
      <c r="K4" s="432"/>
      <c r="L4" s="440"/>
      <c r="M4" s="126"/>
    </row>
    <row r="5" spans="1:14" s="6" customFormat="1" ht="40.15" customHeight="1">
      <c r="A5" s="62">
        <v>2</v>
      </c>
      <c r="B5" s="436"/>
      <c r="C5" s="436"/>
      <c r="D5" s="438"/>
      <c r="E5" s="438"/>
      <c r="F5" s="438"/>
      <c r="G5" s="439"/>
      <c r="H5" s="432"/>
      <c r="I5" s="433"/>
      <c r="J5" s="435"/>
      <c r="K5" s="432"/>
      <c r="L5" s="440"/>
      <c r="M5" s="126"/>
    </row>
    <row r="6" spans="1:14" s="6" customFormat="1" ht="40.15" customHeight="1">
      <c r="A6" s="62">
        <v>3</v>
      </c>
      <c r="B6" s="231"/>
      <c r="C6" s="231"/>
      <c r="D6" s="248"/>
      <c r="E6" s="248"/>
      <c r="F6" s="248"/>
      <c r="G6" s="247"/>
      <c r="H6" s="59"/>
      <c r="I6" s="113"/>
      <c r="J6" s="135"/>
      <c r="K6" s="59"/>
      <c r="L6" s="76"/>
      <c r="M6" s="126"/>
    </row>
    <row r="7" spans="1:14" s="6" customFormat="1" ht="40.15" customHeight="1">
      <c r="A7" s="62">
        <v>4</v>
      </c>
      <c r="B7" s="231"/>
      <c r="C7" s="231"/>
      <c r="D7" s="248"/>
      <c r="E7" s="248"/>
      <c r="F7" s="248"/>
      <c r="G7" s="247"/>
      <c r="H7" s="59"/>
      <c r="I7" s="113"/>
      <c r="J7" s="135"/>
      <c r="K7" s="59"/>
      <c r="L7" s="76"/>
      <c r="M7" s="126"/>
    </row>
    <row r="8" spans="1:14" s="6" customFormat="1" ht="40.15" customHeight="1">
      <c r="A8" s="62">
        <v>5</v>
      </c>
      <c r="B8" s="231"/>
      <c r="C8" s="231"/>
      <c r="D8" s="248"/>
      <c r="E8" s="248"/>
      <c r="F8" s="248"/>
      <c r="G8" s="247"/>
      <c r="H8" s="59"/>
      <c r="I8" s="113"/>
      <c r="J8" s="135"/>
      <c r="K8" s="59"/>
      <c r="L8" s="76"/>
      <c r="M8" s="126"/>
    </row>
    <row r="9" spans="1:14" s="6" customFormat="1" ht="40.15" customHeight="1">
      <c r="A9" s="62">
        <v>6</v>
      </c>
      <c r="B9" s="231"/>
      <c r="C9" s="231"/>
      <c r="D9" s="248"/>
      <c r="E9" s="248"/>
      <c r="F9" s="248"/>
      <c r="G9" s="247"/>
      <c r="H9" s="59"/>
      <c r="I9" s="113"/>
      <c r="J9" s="135"/>
      <c r="K9" s="59"/>
      <c r="L9" s="76"/>
      <c r="M9" s="126"/>
    </row>
    <row r="10" spans="1:14" s="6" customFormat="1" ht="40.15" customHeight="1">
      <c r="A10" s="62">
        <v>7</v>
      </c>
      <c r="B10" s="231"/>
      <c r="C10" s="231"/>
      <c r="D10" s="248"/>
      <c r="E10" s="248"/>
      <c r="F10" s="248"/>
      <c r="G10" s="247"/>
      <c r="H10" s="59"/>
      <c r="I10" s="113"/>
      <c r="J10" s="135"/>
      <c r="K10" s="59"/>
      <c r="L10" s="76"/>
      <c r="M10" s="126"/>
    </row>
    <row r="11" spans="1:14" s="6" customFormat="1" ht="40.15" customHeight="1">
      <c r="A11" s="62">
        <v>8</v>
      </c>
      <c r="B11" s="231"/>
      <c r="C11" s="231"/>
      <c r="D11" s="248"/>
      <c r="E11" s="248"/>
      <c r="F11" s="248"/>
      <c r="G11" s="247"/>
      <c r="H11" s="59"/>
      <c r="I11" s="113"/>
      <c r="J11" s="135"/>
      <c r="K11" s="59"/>
      <c r="L11" s="76"/>
      <c r="M11" s="126"/>
    </row>
    <row r="12" spans="1:14" s="6" customFormat="1" ht="40.15" customHeight="1">
      <c r="A12" s="62">
        <v>9</v>
      </c>
      <c r="B12" s="231"/>
      <c r="C12" s="231"/>
      <c r="D12" s="249"/>
      <c r="E12" s="249"/>
      <c r="F12" s="249"/>
      <c r="G12" s="247"/>
      <c r="H12" s="59"/>
      <c r="I12" s="113"/>
      <c r="J12" s="135"/>
      <c r="K12" s="59"/>
      <c r="L12" s="76"/>
      <c r="M12" s="126"/>
    </row>
    <row r="13" spans="1:14" s="6" customFormat="1" ht="40.15" customHeight="1">
      <c r="A13" s="62">
        <v>10</v>
      </c>
      <c r="B13" s="231"/>
      <c r="C13" s="231"/>
      <c r="D13" s="249"/>
      <c r="E13" s="249"/>
      <c r="F13" s="249"/>
      <c r="G13" s="247"/>
      <c r="H13" s="59"/>
      <c r="I13" s="113"/>
      <c r="J13" s="135"/>
      <c r="K13" s="59"/>
      <c r="L13" s="76"/>
      <c r="M13" s="126"/>
    </row>
    <row r="14" spans="1:14" s="6" customFormat="1" ht="40.15" customHeight="1">
      <c r="A14" s="62">
        <v>11</v>
      </c>
      <c r="B14" s="231"/>
      <c r="C14" s="231"/>
      <c r="D14" s="249"/>
      <c r="E14" s="249"/>
      <c r="F14" s="249"/>
      <c r="G14" s="247"/>
      <c r="H14" s="59"/>
      <c r="I14" s="113"/>
      <c r="J14" s="135"/>
      <c r="K14" s="59"/>
      <c r="L14" s="76"/>
      <c r="M14" s="126"/>
    </row>
    <row r="15" spans="1:14" s="6" customFormat="1" ht="40.15" customHeight="1">
      <c r="A15" s="62">
        <v>12</v>
      </c>
      <c r="B15" s="231"/>
      <c r="C15" s="231"/>
      <c r="D15" s="249"/>
      <c r="E15" s="249"/>
      <c r="F15" s="249"/>
      <c r="G15" s="247"/>
      <c r="H15" s="59"/>
      <c r="I15" s="113"/>
      <c r="J15" s="135"/>
      <c r="K15" s="59"/>
      <c r="L15" s="76"/>
      <c r="M15" s="126"/>
    </row>
    <row r="16" spans="1:14" s="6" customFormat="1" ht="40.15" customHeight="1">
      <c r="A16" s="62">
        <v>13</v>
      </c>
      <c r="B16" s="231"/>
      <c r="C16" s="231"/>
      <c r="D16" s="249"/>
      <c r="E16" s="249"/>
      <c r="F16" s="249"/>
      <c r="G16" s="247"/>
      <c r="H16" s="59"/>
      <c r="I16" s="113"/>
      <c r="J16" s="135"/>
      <c r="K16" s="59"/>
      <c r="L16" s="76"/>
      <c r="M16" s="126"/>
    </row>
    <row r="17" spans="1:13" s="6" customFormat="1" ht="40.15" customHeight="1">
      <c r="A17" s="62">
        <v>14</v>
      </c>
      <c r="B17" s="231"/>
      <c r="C17" s="231"/>
      <c r="D17" s="11"/>
      <c r="E17" s="11"/>
      <c r="F17" s="11"/>
      <c r="G17" s="232"/>
      <c r="H17" s="59"/>
      <c r="I17" s="113"/>
      <c r="J17" s="135"/>
      <c r="K17" s="59"/>
      <c r="L17" s="76"/>
      <c r="M17" s="126"/>
    </row>
    <row r="18" spans="1:13" s="6" customFormat="1" ht="4.5" customHeight="1">
      <c r="A18" s="127"/>
      <c r="B18" s="128"/>
      <c r="C18" s="128"/>
      <c r="D18" s="128"/>
      <c r="E18" s="128"/>
      <c r="F18" s="128"/>
      <c r="G18" s="294"/>
      <c r="H18" s="128"/>
      <c r="I18" s="128"/>
      <c r="J18" s="128"/>
      <c r="K18" s="128"/>
      <c r="L18" s="128"/>
      <c r="M18" s="78"/>
    </row>
    <row r="19" spans="1:13">
      <c r="A19" s="129"/>
      <c r="B19" s="80"/>
      <c r="C19" s="80"/>
      <c r="D19" s="80"/>
      <c r="E19" s="80"/>
      <c r="F19" s="80"/>
      <c r="G19" s="235"/>
      <c r="H19" s="130"/>
      <c r="I19" s="134"/>
      <c r="J19" s="134"/>
      <c r="K19" s="130"/>
      <c r="L19" s="80"/>
    </row>
    <row r="20" spans="1:13">
      <c r="A20" s="129"/>
      <c r="B20" s="80"/>
      <c r="C20" s="80"/>
      <c r="D20" s="80"/>
      <c r="E20" s="80"/>
      <c r="F20" s="80"/>
      <c r="H20" s="130"/>
      <c r="I20" s="134"/>
      <c r="J20" s="134"/>
      <c r="K20" s="130"/>
      <c r="L20" s="80"/>
    </row>
    <row r="21" spans="1:13">
      <c r="A21" s="129"/>
      <c r="B21" s="80"/>
      <c r="C21" s="80"/>
      <c r="D21" s="80"/>
      <c r="E21" s="80"/>
      <c r="F21" s="80"/>
      <c r="H21" s="130"/>
      <c r="I21" s="134"/>
      <c r="J21" s="134"/>
      <c r="K21" s="130"/>
      <c r="L21" s="80"/>
    </row>
    <row r="22" spans="1:13">
      <c r="A22" s="129"/>
      <c r="B22" s="80"/>
      <c r="C22" s="80"/>
      <c r="D22" s="80"/>
      <c r="E22" s="80"/>
      <c r="F22" s="80"/>
      <c r="H22" s="130"/>
      <c r="I22" s="134"/>
      <c r="J22" s="134"/>
      <c r="K22" s="130"/>
      <c r="L22" s="80"/>
    </row>
    <row r="23" spans="1:13">
      <c r="A23" s="129"/>
      <c r="B23" s="80"/>
      <c r="C23" s="80"/>
      <c r="D23" s="80"/>
      <c r="E23" s="80"/>
      <c r="F23" s="80"/>
      <c r="H23" s="130"/>
      <c r="I23" s="129"/>
      <c r="J23" s="129"/>
      <c r="K23" s="130"/>
      <c r="L23" s="80"/>
    </row>
  </sheetData>
  <mergeCells count="4">
    <mergeCell ref="D2:D3"/>
    <mergeCell ref="E2:E3"/>
    <mergeCell ref="F2:F3"/>
    <mergeCell ref="G2:G3"/>
  </mergeCells>
  <pageMargins left="0.70866141732283472" right="0.70866141732283472" top="0.78740157480314965" bottom="0.78740157480314965" header="0.31496062992125984" footer="0.31496062992125984"/>
  <pageSetup paperSize="9" scale="66" fitToHeight="0" orientation="landscape" r:id="rId1"/>
  <headerFooter alignWithMargins="0">
    <oddHeader>&amp;A</oddHeader>
    <oddFooter>&amp;C&amp;D</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Для информации</vt:lpstr>
      <vt:lpstr>0.1 - Оценочная таблица</vt:lpstr>
      <vt:lpstr>0.2 - Ключевые факты о компании</vt:lpstr>
      <vt:lpstr>1 - Возд-я в прошлом и будущем</vt:lpstr>
      <vt:lpstr>2a - Оценка рисков</vt:lpstr>
      <vt:lpstr>2a - Матрица рисков</vt:lpstr>
      <vt:lpstr>2b - Новые бизнес-возможности</vt:lpstr>
      <vt:lpstr>3a - Меры - Риски</vt:lpstr>
      <vt:lpstr>3a - Меры - Новые возможности</vt:lpstr>
      <vt:lpstr>3b- АЗВ - Затраты</vt:lpstr>
      <vt:lpstr>3b - АЗВ - Выгоды</vt:lpstr>
      <vt:lpstr>3b - АЗВ - ПРИМЕР</vt:lpstr>
      <vt:lpstr>3b - АЗВ - Результаты</vt:lpstr>
      <vt:lpstr>4 - Стратегия</vt:lpstr>
      <vt:lpstr>4 - Коммуникации</vt:lpstr>
      <vt:lpstr>'0.1 - Оценочная таблица'!Druckbereich</vt:lpstr>
      <vt:lpstr>'0.2 - Ключевые факты о компании'!Druckbereich</vt:lpstr>
      <vt:lpstr>'1 - Возд-я в прошлом и будущем'!Druckbereich</vt:lpstr>
      <vt:lpstr>'2a - Матрица рисков'!Druckbereich</vt:lpstr>
      <vt:lpstr>'2a - Оценка рисков'!Druckbereich</vt:lpstr>
      <vt:lpstr>'2b - Новые бизнес-возможности'!Druckbereich</vt:lpstr>
      <vt:lpstr>'3a - Меры - Новые возможности'!Druckbereich</vt:lpstr>
      <vt:lpstr>'3a - Меры - Риски'!Druckbereich</vt:lpstr>
      <vt:lpstr>'3b - АЗВ - Выгоды'!Druckbereich</vt:lpstr>
      <vt:lpstr>'3b - АЗВ - ПРИМЕР'!Druckbereich</vt:lpstr>
      <vt:lpstr>'3b - АЗВ - Результаты'!Druckbereich</vt:lpstr>
      <vt:lpstr>'3b- АЗВ - Затраты'!Druckbereich</vt:lpstr>
      <vt:lpstr>'4 - Коммуникации'!Druckbereich</vt:lpstr>
      <vt:lpstr>'4 - Стратегия'!Druckbereich</vt:lpstr>
      <vt:lpstr>'Для информации'!Druckbereich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adelphi</dc:creator>
  <cp:lastModifiedBy>Steffen Felix</cp:lastModifiedBy>
  <cp:lastPrinted>2018-11-01T16:18:36Z</cp:lastPrinted>
  <dcterms:created xsi:type="dcterms:W3CDTF">2011-11-01T16:31:27Z</dcterms:created>
  <dcterms:modified xsi:type="dcterms:W3CDTF">2020-01-17T10:56:56Z</dcterms:modified>
</cp:coreProperties>
</file>